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london.local\userdata\CWHH_MyDocs\wolang\My Documents\Personal\Excel\"/>
    </mc:Choice>
  </mc:AlternateContent>
  <bookViews>
    <workbookView xWindow="0" yWindow="0" windowWidth="23040" windowHeight="9000"/>
  </bookViews>
  <sheets>
    <sheet name="Monthly Timetable" sheetId="9" r:id="rId1"/>
    <sheet name="Holidays" sheetId="8" r:id="rId2"/>
  </sheets>
  <definedNames>
    <definedName name="HOLS">Holidays!$A:$A</definedName>
    <definedName name="_xlnm.Print_Area" localSheetId="0">'Monthly Timetable'!$A$1:$R$47</definedName>
  </definedNames>
  <calcPr calcId="152511"/>
</workbook>
</file>

<file path=xl/calcChain.xml><?xml version="1.0" encoding="utf-8"?>
<calcChain xmlns="http://schemas.openxmlformats.org/spreadsheetml/2006/main">
  <c r="F11" i="9" l="1"/>
  <c r="F9" i="9"/>
  <c r="F40" i="9" s="1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G8" i="9"/>
  <c r="G9" i="9" s="1"/>
  <c r="F8" i="9"/>
  <c r="G46" i="9" l="1"/>
  <c r="G42" i="9"/>
  <c r="G38" i="9"/>
  <c r="G34" i="9"/>
  <c r="G30" i="9"/>
  <c r="G26" i="9"/>
  <c r="G47" i="9"/>
  <c r="G43" i="9"/>
  <c r="G39" i="9"/>
  <c r="G35" i="9"/>
  <c r="G31" i="9"/>
  <c r="G27" i="9"/>
  <c r="G23" i="9"/>
  <c r="G19" i="9"/>
  <c r="G44" i="9"/>
  <c r="G36" i="9"/>
  <c r="G28" i="9"/>
  <c r="G22" i="9"/>
  <c r="G21" i="9"/>
  <c r="G20" i="9"/>
  <c r="G16" i="9"/>
  <c r="G12" i="9"/>
  <c r="G41" i="9"/>
  <c r="G40" i="9"/>
  <c r="G17" i="9"/>
  <c r="G37" i="9"/>
  <c r="G15" i="9"/>
  <c r="G14" i="9"/>
  <c r="G13" i="9"/>
  <c r="G33" i="9"/>
  <c r="G32" i="9"/>
  <c r="G18" i="9"/>
  <c r="G45" i="9"/>
  <c r="G29" i="9"/>
  <c r="G25" i="9"/>
  <c r="G24" i="9"/>
  <c r="F27" i="9"/>
  <c r="F28" i="9"/>
  <c r="F32" i="9"/>
  <c r="F12" i="9"/>
  <c r="F13" i="9"/>
  <c r="F14" i="9"/>
  <c r="F20" i="9"/>
  <c r="F35" i="9"/>
  <c r="H8" i="9"/>
  <c r="F16" i="9"/>
  <c r="F17" i="9"/>
  <c r="F45" i="9"/>
  <c r="F41" i="9"/>
  <c r="F37" i="9"/>
  <c r="F33" i="9"/>
  <c r="F29" i="9"/>
  <c r="F25" i="9"/>
  <c r="F46" i="9"/>
  <c r="F42" i="9"/>
  <c r="F38" i="9"/>
  <c r="F34" i="9"/>
  <c r="F30" i="9"/>
  <c r="F26" i="9"/>
  <c r="F22" i="9"/>
  <c r="F18" i="9"/>
  <c r="F47" i="9"/>
  <c r="F39" i="9"/>
  <c r="F31" i="9"/>
  <c r="F23" i="9"/>
  <c r="F15" i="9"/>
  <c r="F44" i="9"/>
  <c r="F36" i="9"/>
  <c r="F19" i="9"/>
  <c r="F21" i="9"/>
  <c r="F24" i="9"/>
  <c r="F43" i="9"/>
  <c r="I8" i="9" l="1"/>
  <c r="H9" i="9"/>
  <c r="H47" i="9" l="1"/>
  <c r="H43" i="9"/>
  <c r="H39" i="9"/>
  <c r="H35" i="9"/>
  <c r="H31" i="9"/>
  <c r="H27" i="9"/>
  <c r="H23" i="9"/>
  <c r="H44" i="9"/>
  <c r="H40" i="9"/>
  <c r="H36" i="9"/>
  <c r="H32" i="9"/>
  <c r="H28" i="9"/>
  <c r="H24" i="9"/>
  <c r="H20" i="9"/>
  <c r="H41" i="9"/>
  <c r="H33" i="9"/>
  <c r="H25" i="9"/>
  <c r="H19" i="9"/>
  <c r="H18" i="9"/>
  <c r="H17" i="9"/>
  <c r="H13" i="9"/>
  <c r="H46" i="9"/>
  <c r="H38" i="9"/>
  <c r="H37" i="9"/>
  <c r="H16" i="9"/>
  <c r="H15" i="9"/>
  <c r="H14" i="9"/>
  <c r="H22" i="9"/>
  <c r="H12" i="9"/>
  <c r="H45" i="9"/>
  <c r="H34" i="9"/>
  <c r="H30" i="9"/>
  <c r="H29" i="9"/>
  <c r="H42" i="9"/>
  <c r="H26" i="9"/>
  <c r="H21" i="9"/>
  <c r="J8" i="9"/>
  <c r="I9" i="9"/>
  <c r="I44" i="9" l="1"/>
  <c r="I40" i="9"/>
  <c r="I36" i="9"/>
  <c r="I32" i="9"/>
  <c r="I28" i="9"/>
  <c r="I24" i="9"/>
  <c r="I45" i="9"/>
  <c r="I41" i="9"/>
  <c r="I37" i="9"/>
  <c r="I33" i="9"/>
  <c r="I29" i="9"/>
  <c r="I25" i="9"/>
  <c r="I21" i="9"/>
  <c r="I17" i="9"/>
  <c r="I46" i="9"/>
  <c r="I38" i="9"/>
  <c r="I30" i="9"/>
  <c r="I14" i="9"/>
  <c r="I43" i="9"/>
  <c r="I35" i="9"/>
  <c r="I22" i="9"/>
  <c r="I13" i="9"/>
  <c r="I12" i="9"/>
  <c r="I47" i="9"/>
  <c r="I34" i="9"/>
  <c r="I20" i="9"/>
  <c r="I18" i="9"/>
  <c r="I42" i="9"/>
  <c r="I31" i="9"/>
  <c r="I27" i="9"/>
  <c r="I26" i="9"/>
  <c r="I39" i="9"/>
  <c r="I23" i="9"/>
  <c r="I19" i="9"/>
  <c r="I16" i="9"/>
  <c r="I15" i="9"/>
  <c r="K8" i="9"/>
  <c r="J9" i="9"/>
  <c r="J45" i="9" l="1"/>
  <c r="J41" i="9"/>
  <c r="J37" i="9"/>
  <c r="J33" i="9"/>
  <c r="J29" i="9"/>
  <c r="J25" i="9"/>
  <c r="J46" i="9"/>
  <c r="J42" i="9"/>
  <c r="J38" i="9"/>
  <c r="J34" i="9"/>
  <c r="J30" i="9"/>
  <c r="J26" i="9"/>
  <c r="J22" i="9"/>
  <c r="J18" i="9"/>
  <c r="J43" i="9"/>
  <c r="J35" i="9"/>
  <c r="J27" i="9"/>
  <c r="J15" i="9"/>
  <c r="J40" i="9"/>
  <c r="J47" i="9"/>
  <c r="J20" i="9"/>
  <c r="J44" i="9"/>
  <c r="J32" i="9"/>
  <c r="J31" i="9"/>
  <c r="J39" i="9"/>
  <c r="J28" i="9"/>
  <c r="J24" i="9"/>
  <c r="J23" i="9"/>
  <c r="J21" i="9"/>
  <c r="J19" i="9"/>
  <c r="J16" i="9"/>
  <c r="J36" i="9"/>
  <c r="J17" i="9"/>
  <c r="J14" i="9"/>
  <c r="J13" i="9"/>
  <c r="J12" i="9"/>
  <c r="L8" i="9"/>
  <c r="K9" i="9"/>
  <c r="K46" i="9" l="1"/>
  <c r="K42" i="9"/>
  <c r="K38" i="9"/>
  <c r="K34" i="9"/>
  <c r="K30" i="9"/>
  <c r="K26" i="9"/>
  <c r="K47" i="9"/>
  <c r="K43" i="9"/>
  <c r="K39" i="9"/>
  <c r="K35" i="9"/>
  <c r="K31" i="9"/>
  <c r="K27" i="9"/>
  <c r="K23" i="9"/>
  <c r="K19" i="9"/>
  <c r="K40" i="9"/>
  <c r="K32" i="9"/>
  <c r="K24" i="9"/>
  <c r="K16" i="9"/>
  <c r="K12" i="9"/>
  <c r="K45" i="9"/>
  <c r="K37" i="9"/>
  <c r="K44" i="9"/>
  <c r="K18" i="9"/>
  <c r="K41" i="9"/>
  <c r="K33" i="9"/>
  <c r="K29" i="9"/>
  <c r="K28" i="9"/>
  <c r="K21" i="9"/>
  <c r="K36" i="9"/>
  <c r="K25" i="9"/>
  <c r="K17" i="9"/>
  <c r="K15" i="9"/>
  <c r="K14" i="9"/>
  <c r="K13" i="9"/>
  <c r="K22" i="9"/>
  <c r="K20" i="9"/>
  <c r="M8" i="9"/>
  <c r="L9" i="9"/>
  <c r="L47" i="9" l="1"/>
  <c r="L43" i="9"/>
  <c r="L39" i="9"/>
  <c r="L35" i="9"/>
  <c r="L31" i="9"/>
  <c r="L27" i="9"/>
  <c r="L23" i="9"/>
  <c r="L44" i="9"/>
  <c r="L40" i="9"/>
  <c r="L36" i="9"/>
  <c r="L32" i="9"/>
  <c r="L28" i="9"/>
  <c r="L24" i="9"/>
  <c r="L20" i="9"/>
  <c r="L45" i="9"/>
  <c r="L37" i="9"/>
  <c r="L29" i="9"/>
  <c r="L22" i="9"/>
  <c r="L21" i="9"/>
  <c r="L13" i="9"/>
  <c r="L42" i="9"/>
  <c r="L41" i="9"/>
  <c r="L34" i="9"/>
  <c r="L33" i="9"/>
  <c r="L38" i="9"/>
  <c r="L30" i="9"/>
  <c r="L26" i="9"/>
  <c r="L25" i="9"/>
  <c r="L19" i="9"/>
  <c r="L17" i="9"/>
  <c r="L16" i="9"/>
  <c r="L15" i="9"/>
  <c r="L14" i="9"/>
  <c r="L12" i="9"/>
  <c r="L46" i="9"/>
  <c r="L18" i="9"/>
  <c r="N8" i="9"/>
  <c r="M9" i="9"/>
  <c r="M44" i="9" l="1"/>
  <c r="M40" i="9"/>
  <c r="M36" i="9"/>
  <c r="M32" i="9"/>
  <c r="M28" i="9"/>
  <c r="M24" i="9"/>
  <c r="M45" i="9"/>
  <c r="M41" i="9"/>
  <c r="M37" i="9"/>
  <c r="M33" i="9"/>
  <c r="M29" i="9"/>
  <c r="M25" i="9"/>
  <c r="M21" i="9"/>
  <c r="M17" i="9"/>
  <c r="M42" i="9"/>
  <c r="M34" i="9"/>
  <c r="M26" i="9"/>
  <c r="M20" i="9"/>
  <c r="M19" i="9"/>
  <c r="M18" i="9"/>
  <c r="M14" i="9"/>
  <c r="M47" i="9"/>
  <c r="M39" i="9"/>
  <c r="M38" i="9"/>
  <c r="M31" i="9"/>
  <c r="M30" i="9"/>
  <c r="M16" i="9"/>
  <c r="M15" i="9"/>
  <c r="M35" i="9"/>
  <c r="M27" i="9"/>
  <c r="M23" i="9"/>
  <c r="M13" i="9"/>
  <c r="M12" i="9"/>
  <c r="M46" i="9"/>
  <c r="M22" i="9"/>
  <c r="M43" i="9"/>
  <c r="O8" i="9"/>
  <c r="N9" i="9"/>
  <c r="N45" i="9" l="1"/>
  <c r="N41" i="9"/>
  <c r="N37" i="9"/>
  <c r="N33" i="9"/>
  <c r="N29" i="9"/>
  <c r="N25" i="9"/>
  <c r="N46" i="9"/>
  <c r="N42" i="9"/>
  <c r="N38" i="9"/>
  <c r="N34" i="9"/>
  <c r="N30" i="9"/>
  <c r="N26" i="9"/>
  <c r="N22" i="9"/>
  <c r="N18" i="9"/>
  <c r="N47" i="9"/>
  <c r="N39" i="9"/>
  <c r="N31" i="9"/>
  <c r="N23" i="9"/>
  <c r="N17" i="9"/>
  <c r="N15" i="9"/>
  <c r="N44" i="9"/>
  <c r="N36" i="9"/>
  <c r="N35" i="9"/>
  <c r="N32" i="9"/>
  <c r="N28" i="9"/>
  <c r="N27" i="9"/>
  <c r="N21" i="9"/>
  <c r="N19" i="9"/>
  <c r="N14" i="9"/>
  <c r="N13" i="9"/>
  <c r="N12" i="9"/>
  <c r="N24" i="9"/>
  <c r="N43" i="9"/>
  <c r="N20" i="9"/>
  <c r="N40" i="9"/>
  <c r="N16" i="9"/>
  <c r="P8" i="9"/>
  <c r="P9" i="9" s="1"/>
  <c r="O9" i="9"/>
  <c r="O46" i="9" l="1"/>
  <c r="O42" i="9"/>
  <c r="O38" i="9"/>
  <c r="O34" i="9"/>
  <c r="O30" i="9"/>
  <c r="O26" i="9"/>
  <c r="O47" i="9"/>
  <c r="O43" i="9"/>
  <c r="O39" i="9"/>
  <c r="O35" i="9"/>
  <c r="O31" i="9"/>
  <c r="O27" i="9"/>
  <c r="O23" i="9"/>
  <c r="O19" i="9"/>
  <c r="O44" i="9"/>
  <c r="O36" i="9"/>
  <c r="O28" i="9"/>
  <c r="O16" i="9"/>
  <c r="O12" i="9"/>
  <c r="O41" i="9"/>
  <c r="O29" i="9"/>
  <c r="O25" i="9"/>
  <c r="O24" i="9"/>
  <c r="O17" i="9"/>
  <c r="O45" i="9"/>
  <c r="O22" i="9"/>
  <c r="O20" i="9"/>
  <c r="O40" i="9"/>
  <c r="O18" i="9"/>
  <c r="O37" i="9"/>
  <c r="O33" i="9"/>
  <c r="O32" i="9"/>
  <c r="O21" i="9"/>
  <c r="O15" i="9"/>
  <c r="O14" i="9"/>
  <c r="O13" i="9"/>
  <c r="P47" i="9"/>
  <c r="P43" i="9"/>
  <c r="P39" i="9"/>
  <c r="P35" i="9"/>
  <c r="P31" i="9"/>
  <c r="P27" i="9"/>
  <c r="P23" i="9"/>
  <c r="P44" i="9"/>
  <c r="P40" i="9"/>
  <c r="P36" i="9"/>
  <c r="P32" i="9"/>
  <c r="P28" i="9"/>
  <c r="P24" i="9"/>
  <c r="P20" i="9"/>
  <c r="P41" i="9"/>
  <c r="P33" i="9"/>
  <c r="P25" i="9"/>
  <c r="P13" i="9"/>
  <c r="P46" i="9"/>
  <c r="P38" i="9"/>
  <c r="P45" i="9"/>
  <c r="P26" i="9"/>
  <c r="P22" i="9"/>
  <c r="P42" i="9"/>
  <c r="P18" i="9"/>
  <c r="P37" i="9"/>
  <c r="P21" i="9"/>
  <c r="P16" i="9"/>
  <c r="P15" i="9"/>
  <c r="P14" i="9"/>
  <c r="P34" i="9"/>
  <c r="P30" i="9"/>
  <c r="P29" i="9"/>
  <c r="P19" i="9"/>
  <c r="P17" i="9"/>
  <c r="P12" i="9"/>
  <c r="R25" i="9" l="1"/>
  <c r="R17" i="9"/>
  <c r="R15" i="9"/>
  <c r="R26" i="9" l="1"/>
  <c r="R18" i="9"/>
  <c r="R16" i="9"/>
  <c r="R21" i="9"/>
  <c r="R19" i="9" l="1"/>
  <c r="R20" i="9" l="1"/>
  <c r="R12" i="9"/>
  <c r="R22" i="9" l="1"/>
  <c r="R13" i="9"/>
  <c r="R30" i="9" l="1"/>
  <c r="R31" i="9"/>
  <c r="R32" i="9" l="1"/>
  <c r="R33" i="9"/>
  <c r="R27" i="9"/>
  <c r="R42" i="9" l="1"/>
  <c r="R28" i="9"/>
  <c r="R37" i="9"/>
  <c r="R41" i="9" l="1"/>
  <c r="R36" i="9"/>
  <c r="R34" i="9"/>
  <c r="R35" i="9"/>
  <c r="R29" i="9" l="1"/>
  <c r="R14" i="9" l="1"/>
  <c r="R43" i="9" l="1"/>
  <c r="R46" i="9" l="1"/>
  <c r="R47" i="9" l="1"/>
  <c r="H11" i="9" l="1"/>
  <c r="L11" i="9"/>
  <c r="P11" i="9"/>
  <c r="I11" i="9"/>
  <c r="M11" i="9"/>
  <c r="J11" i="9"/>
  <c r="N11" i="9"/>
  <c r="K11" i="9"/>
  <c r="O11" i="9"/>
  <c r="G11" i="9"/>
  <c r="R11" i="9" s="1"/>
</calcChain>
</file>

<file path=xl/sharedStrings.xml><?xml version="1.0" encoding="utf-8"?>
<sst xmlns="http://schemas.openxmlformats.org/spreadsheetml/2006/main" count="181" uniqueCount="113">
  <si>
    <t>Month 7</t>
  </si>
  <si>
    <t>Month 6</t>
  </si>
  <si>
    <t>Month 8</t>
  </si>
  <si>
    <t>Month 9</t>
  </si>
  <si>
    <t>Month 10</t>
  </si>
  <si>
    <t>Month 11</t>
  </si>
  <si>
    <t>ALL</t>
  </si>
  <si>
    <t>Month 1</t>
  </si>
  <si>
    <t>Month 2</t>
  </si>
  <si>
    <t>Month 3</t>
  </si>
  <si>
    <t>Month 4</t>
  </si>
  <si>
    <t>Month 5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</si>
  <si>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</si>
  <si>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</si>
  <si>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</si>
  <si>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</si>
  <si>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</si>
  <si>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</si>
  <si>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</si>
  <si>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</si>
  <si>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</si>
  <si>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March</t>
  </si>
  <si>
    <t>April</t>
  </si>
  <si>
    <t>Reporting period</t>
  </si>
  <si>
    <t>Date</t>
  </si>
  <si>
    <t>Task Lead</t>
  </si>
  <si>
    <t>Year-end</t>
  </si>
  <si>
    <t>Working day</t>
  </si>
  <si>
    <t xml:space="preserve">Year-end timetable </t>
  </si>
  <si>
    <t>Key Tasks</t>
  </si>
  <si>
    <t>Balance Sheet</t>
  </si>
  <si>
    <t>Payroll</t>
  </si>
  <si>
    <t>VAT</t>
  </si>
  <si>
    <t>May</t>
  </si>
  <si>
    <t>Service</t>
  </si>
  <si>
    <t>Acute</t>
  </si>
  <si>
    <t>Monthly SLAM file saved and reviewed</t>
  </si>
  <si>
    <t>Claims and challenges template sign off</t>
  </si>
  <si>
    <t>Final ledger input completed</t>
  </si>
  <si>
    <t>Draft Board report slides completed</t>
  </si>
  <si>
    <t>Overall Acute report complete</t>
  </si>
  <si>
    <t>Budgets</t>
  </si>
  <si>
    <t>Revenue Funds Transfer Form (RFT)</t>
  </si>
  <si>
    <t>Upload budget virements as requested</t>
  </si>
  <si>
    <t>Post and action monthly IATs</t>
  </si>
  <si>
    <t>Monthly payroll interface</t>
  </si>
  <si>
    <t>Payroll Adjustment Journal</t>
  </si>
  <si>
    <t>Reconcile monthly Budget Book</t>
  </si>
  <si>
    <t>Unallocated receipts to be cleared</t>
  </si>
  <si>
    <t>Non PO</t>
  </si>
  <si>
    <t>Code non-po items</t>
  </si>
  <si>
    <t>Ledger Close/Rollover 4pm</t>
  </si>
  <si>
    <t>HOF Review 3pm</t>
  </si>
  <si>
    <t xml:space="preserve">Complete VAT returns </t>
  </si>
  <si>
    <t>SBS Control Account reconciliations prepared</t>
  </si>
  <si>
    <t>Vat returns review</t>
  </si>
  <si>
    <t>Submit VAT return on line</t>
  </si>
  <si>
    <t>Finance Summary</t>
  </si>
  <si>
    <t>Ledger Hard Close 4pm</t>
  </si>
  <si>
    <t>Finance review with senior management team</t>
  </si>
  <si>
    <t xml:space="preserve">Budget holders meetings </t>
  </si>
  <si>
    <t>Final Position</t>
  </si>
  <si>
    <t>Agree additional adjustments</t>
  </si>
  <si>
    <t>Internal Reporting</t>
  </si>
  <si>
    <t>External Reporting</t>
  </si>
  <si>
    <t>Prior Year Paid Invoices - Review and Recode</t>
  </si>
  <si>
    <t>Prior Year Auto PO- Review and Recode</t>
  </si>
  <si>
    <t>Financial Position (Surplus/Deficit) return</t>
  </si>
  <si>
    <t>Receivables / Payables</t>
  </si>
  <si>
    <t>Calendar month</t>
  </si>
  <si>
    <t>Comments/ Dependencies</t>
  </si>
  <si>
    <t xml:space="preserve">Risks &amp; Opportunities Schedule </t>
  </si>
  <si>
    <t>IR</t>
  </si>
  <si>
    <t>Set up Monthly Finance Summary 2pm</t>
  </si>
  <si>
    <t>Update Narrative 3pm</t>
  </si>
  <si>
    <t xml:space="preserve">Prior Year Control Reconcilaition </t>
  </si>
  <si>
    <t>Final Live report run 1pm</t>
  </si>
  <si>
    <t>RC/MR</t>
  </si>
  <si>
    <t>Reporting deadline dates 2017/18</t>
  </si>
  <si>
    <t>Monday</t>
  </si>
  <si>
    <t>Early May bank holiday</t>
  </si>
  <si>
    <t>Spring bank holiday</t>
  </si>
  <si>
    <t>Summer bank holiday</t>
  </si>
  <si>
    <t>Christmas Day</t>
  </si>
  <si>
    <t>Tuesday</t>
  </si>
  <si>
    <t>Boxing Day</t>
  </si>
  <si>
    <t>New Year’s Day</t>
  </si>
  <si>
    <t>Friday</t>
  </si>
  <si>
    <t>Good Friday</t>
  </si>
  <si>
    <t>Easter Monday</t>
  </si>
  <si>
    <t>Wednesday</t>
  </si>
  <si>
    <t>New Year’s Day (substitute day)</t>
  </si>
  <si>
    <t>Day Diff</t>
  </si>
  <si>
    <t>Non-ISFE return</t>
  </si>
  <si>
    <t>All Control Account reconciliations reviewed</t>
  </si>
  <si>
    <t>Raise invoice requests for income</t>
  </si>
  <si>
    <t>Raise any sales orders requested</t>
  </si>
  <si>
    <t>Monthly Finance Reporting Timetable 2017/18</t>
  </si>
  <si>
    <t>Email Budget Holders to Code &amp; Approve Invoices</t>
  </si>
  <si>
    <t>P1</t>
  </si>
  <si>
    <t>P2</t>
  </si>
  <si>
    <t>P3</t>
  </si>
  <si>
    <t>P4</t>
  </si>
  <si>
    <t>P1/P5</t>
  </si>
  <si>
    <t>P5</t>
  </si>
  <si>
    <t>Year</t>
  </si>
  <si>
    <t>First Day of Month</t>
  </si>
  <si>
    <t>First Working Day of Month</t>
  </si>
  <si>
    <t>Final review of I&amp;E &amp; B/S coding</t>
  </si>
  <si>
    <t>New Year's Day</t>
  </si>
  <si>
    <t>Early May Bank Holiday (May Day)</t>
  </si>
  <si>
    <t>Spring Bank Holiday</t>
  </si>
  <si>
    <t>August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</si>
</sst>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-dd\-mmm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rgb="FF0B0C0C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BFC1C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00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2" fillId="4" borderId="1" xfId="2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4" borderId="4" xfId="2" applyFont="1" applyBorder="1" applyAlignment="1">
      <alignment horizontal="center"/>
    </xf>
    <xf numFmtId="0" fontId="2" fillId="4" borderId="2" xfId="2" applyFont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8" borderId="1" xfId="2" applyFont="1" applyFill="1" applyBorder="1" applyAlignment="1">
      <alignment horizontal="center"/>
    </xf>
    <xf numFmtId="0" fontId="2" fillId="8" borderId="5" xfId="2" applyFont="1" applyFill="1" applyBorder="1" applyAlignment="1">
      <alignment horizontal="center"/>
    </xf>
    <xf numFmtId="0" fontId="4" fillId="8" borderId="8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4" fillId="8" borderId="0" xfId="0" applyFont="1" applyFill="1" applyBorder="1" applyAlignment="1">
      <alignment horizontal="left" vertical="top"/>
    </xf>
    <xf numFmtId="0" fontId="4" fillId="8" borderId="1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2" fillId="4" borderId="4" xfId="2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4" fillId="8" borderId="1" xfId="0" applyNumberFormat="1" applyFont="1" applyFill="1" applyBorder="1" applyAlignment="1">
      <alignment horizontal="center" vertical="center"/>
    </xf>
    <xf numFmtId="14" fontId="4" fillId="8" borderId="5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164" fontId="4" fillId="8" borderId="5" xfId="0" applyNumberFormat="1" applyFont="1" applyFill="1" applyBorder="1" applyAlignment="1">
      <alignment horizontal="center" vertical="center"/>
    </xf>
    <xf numFmtId="0" fontId="2" fillId="4" borderId="4" xfId="2" applyFont="1" applyBorder="1" applyAlignment="1">
      <alignment horizontal="center" wrapText="1"/>
    </xf>
    <xf numFmtId="0" fontId="5" fillId="2" borderId="9" xfId="1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left" vertical="top" wrapText="1"/>
    </xf>
    <xf numFmtId="0" fontId="4" fillId="8" borderId="6" xfId="0" applyFont="1" applyFill="1" applyBorder="1" applyAlignment="1">
      <alignment horizontal="left" vertical="top" wrapText="1"/>
    </xf>
    <xf numFmtId="0" fontId="2" fillId="4" borderId="1" xfId="2" applyFont="1" applyBorder="1" applyAlignment="1">
      <alignment horizontal="center" vertical="center" wrapText="1"/>
    </xf>
    <xf numFmtId="0" fontId="2" fillId="4" borderId="2" xfId="2" applyFont="1" applyBorder="1" applyAlignment="1">
      <alignment horizontal="center" vertical="center" wrapText="1"/>
    </xf>
    <xf numFmtId="0" fontId="2" fillId="4" borderId="8" xfId="2" applyFont="1" applyBorder="1" applyAlignment="1">
      <alignment horizontal="center" wrapText="1"/>
    </xf>
    <xf numFmtId="0" fontId="2" fillId="4" borderId="11" xfId="2" applyFont="1" applyBorder="1" applyAlignment="1">
      <alignment horizontal="center" wrapText="1"/>
    </xf>
    <xf numFmtId="0" fontId="2" fillId="4" borderId="6" xfId="2" applyFont="1" applyBorder="1" applyAlignment="1">
      <alignment horizontal="center" wrapText="1"/>
    </xf>
    <xf numFmtId="0" fontId="6" fillId="9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6" fillId="9" borderId="16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9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2" fillId="4" borderId="4" xfId="2" applyFont="1" applyBorder="1" applyAlignment="1">
      <alignment horizontal="left" vertical="center" wrapText="1"/>
    </xf>
    <xf numFmtId="0" fontId="2" fillId="4" borderId="1" xfId="2" applyFont="1" applyBorder="1" applyAlignment="1">
      <alignment horizontal="left" vertical="center" wrapText="1"/>
    </xf>
    <xf numFmtId="0" fontId="2" fillId="4" borderId="2" xfId="2" applyFont="1" applyBorder="1" applyAlignment="1">
      <alignment horizontal="left" vertical="center" wrapText="1"/>
    </xf>
    <xf numFmtId="0" fontId="5" fillId="2" borderId="0" xfId="1" applyFont="1" applyFill="1" applyBorder="1" applyAlignment="1"/>
    <xf numFmtId="0" fontId="5" fillId="10" borderId="17" xfId="1" applyFont="1" applyFill="1" applyBorder="1" applyAlignment="1">
      <alignment horizontal="center"/>
    </xf>
    <xf numFmtId="0" fontId="2" fillId="7" borderId="4" xfId="2" applyFont="1" applyFill="1" applyBorder="1" applyAlignment="1">
      <alignment horizontal="center"/>
    </xf>
    <xf numFmtId="0" fontId="2" fillId="7" borderId="1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/>
    </xf>
    <xf numFmtId="0" fontId="2" fillId="7" borderId="5" xfId="2" applyFont="1" applyFill="1" applyBorder="1" applyAlignment="1">
      <alignment horizontal="center"/>
    </xf>
    <xf numFmtId="0" fontId="2" fillId="5" borderId="5" xfId="3" applyFont="1" applyBorder="1" applyAlignment="1">
      <alignment horizontal="right" vertical="center" wrapText="1"/>
    </xf>
    <xf numFmtId="0" fontId="2" fillId="5" borderId="5" xfId="3" applyFont="1" applyBorder="1" applyAlignment="1">
      <alignment horizontal="center" vertical="center" wrapText="1"/>
    </xf>
    <xf numFmtId="0" fontId="2" fillId="5" borderId="6" xfId="3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5" borderId="6" xfId="3" applyFont="1" applyBorder="1" applyAlignment="1">
      <alignment horizontal="center" vertical="center"/>
    </xf>
    <xf numFmtId="0" fontId="2" fillId="5" borderId="7" xfId="3" applyFont="1" applyBorder="1" applyAlignment="1">
      <alignment horizontal="center" vertical="center"/>
    </xf>
    <xf numFmtId="17" fontId="2" fillId="5" borderId="6" xfId="3" applyNumberFormat="1" applyFont="1" applyBorder="1" applyAlignment="1">
      <alignment horizontal="center" vertical="center"/>
    </xf>
    <xf numFmtId="0" fontId="2" fillId="7" borderId="8" xfId="3" applyFont="1" applyFill="1" applyBorder="1" applyAlignment="1">
      <alignment horizontal="right" vertical="center" wrapText="1"/>
    </xf>
    <xf numFmtId="0" fontId="2" fillId="7" borderId="5" xfId="3" applyFont="1" applyFill="1" applyBorder="1" applyAlignment="1">
      <alignment horizontal="center" vertical="center" wrapText="1"/>
    </xf>
    <xf numFmtId="0" fontId="2" fillId="7" borderId="6" xfId="3" applyFont="1" applyFill="1" applyBorder="1" applyAlignment="1">
      <alignment horizontal="center" vertical="center" wrapText="1"/>
    </xf>
    <xf numFmtId="14" fontId="2" fillId="7" borderId="6" xfId="3" applyNumberFormat="1" applyFont="1" applyFill="1" applyBorder="1" applyAlignment="1">
      <alignment horizontal="center" vertical="center" wrapText="1"/>
    </xf>
    <xf numFmtId="0" fontId="2" fillId="4" borderId="8" xfId="2" applyFont="1" applyBorder="1" applyAlignment="1">
      <alignment horizontal="center" vertical="center" wrapText="1"/>
    </xf>
    <xf numFmtId="0" fontId="2" fillId="4" borderId="5" xfId="2" applyFont="1" applyBorder="1" applyAlignment="1">
      <alignment horizontal="center" vertical="center" wrapText="1"/>
    </xf>
    <xf numFmtId="0" fontId="2" fillId="7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</cellXfs>
  <cellStyles count="4">
    <cellStyle name="20% - Accent1" xfId="1" builtinId="30"/>
    <cellStyle name="20% - Accent2" xfId="2" builtinId="34"/>
    <cellStyle name="40% - Accent2" xfId="3" builtinId="3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lendarpedia.co.uk/bank-holidays/boxing-day.html" TargetMode="External"/><Relationship Id="rId3" Type="http://schemas.openxmlformats.org/officeDocument/2006/relationships/hyperlink" Target="http://www.calendarpedia.co.uk/bank-holidays/easter-monday.html" TargetMode="External"/><Relationship Id="rId7" Type="http://schemas.openxmlformats.org/officeDocument/2006/relationships/hyperlink" Target="http://www.calendarpedia.co.uk/bank-holidays/christmas-day.html" TargetMode="External"/><Relationship Id="rId2" Type="http://schemas.openxmlformats.org/officeDocument/2006/relationships/hyperlink" Target="http://www.calendarpedia.co.uk/bank-holidays/good-friday.html" TargetMode="External"/><Relationship Id="rId1" Type="http://schemas.openxmlformats.org/officeDocument/2006/relationships/hyperlink" Target="http://www.calendarpedia.co.uk/bank-holidays/new-years-day.html" TargetMode="External"/><Relationship Id="rId6" Type="http://schemas.openxmlformats.org/officeDocument/2006/relationships/hyperlink" Target="http://www.calendarpedia.co.uk/bank-holidays/august-bank-holiday.html" TargetMode="External"/><Relationship Id="rId5" Type="http://schemas.openxmlformats.org/officeDocument/2006/relationships/hyperlink" Target="http://www.calendarpedia.co.uk/bank-holidays/spring-bank-holiday.html" TargetMode="External"/><Relationship Id="rId4" Type="http://schemas.openxmlformats.org/officeDocument/2006/relationships/hyperlink" Target="http://www.calendarpedia.co.uk/bank-holidays/early-may-bank-holida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R114"/>
  <sheetViews>
    <sheetView tabSelected="1" zoomScale="85" zoomScaleNormal="85" zoomScaleSheetLayoutView="80" workbookViewId="0">
      <selection activeCell="I18" sqref="I18"/>
    </sheetView>
  </sheetViews>
  <sheetFormatPr defaultColWidth="9.109375" defaultRowHeight="13.2" x14ac:dyDescent="0.25"/>
  <cols>
    <col min="1" max="1" width="14.5546875" style="1" customWidth="1"/>
    <col min="2" max="2" width="8.88671875" style="26" customWidth="1"/>
    <col min="3" max="3" width="42.109375" style="1" customWidth="1"/>
    <col min="4" max="5" width="9.5546875" style="1" customWidth="1"/>
    <col min="6" max="7" width="12" style="1" bestFit="1" customWidth="1"/>
    <col min="8" max="8" width="11.21875" style="1" bestFit="1" customWidth="1"/>
    <col min="9" max="10" width="11.88671875" style="1" bestFit="1" customWidth="1"/>
    <col min="11" max="11" width="11.44140625" style="1" bestFit="1" customWidth="1"/>
    <col min="12" max="12" width="12" style="1" bestFit="1" customWidth="1"/>
    <col min="13" max="13" width="11.88671875" style="1" bestFit="1" customWidth="1"/>
    <col min="14" max="14" width="11.6640625" style="1" bestFit="1" customWidth="1"/>
    <col min="15" max="16" width="11.88671875" style="1" bestFit="1" customWidth="1"/>
    <col min="17" max="17" width="11" style="10" customWidth="1"/>
    <col min="18" max="18" width="38.5546875" style="1" bestFit="1" customWidth="1"/>
    <col min="19" max="28" width="10.33203125" style="1" customWidth="1"/>
    <col min="29" max="16384" width="9.109375" style="1"/>
  </cols>
  <sheetData>
    <row r="1" spans="1:18" s="6" customFormat="1" ht="17.399999999999999" x14ac:dyDescent="0.3">
      <c r="A1" s="78" t="s">
        <v>97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4"/>
    </row>
    <row r="2" spans="1:18" s="6" customFormat="1" ht="6" customHeight="1" thickBot="1" x14ac:dyDescent="0.3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4"/>
    </row>
    <row r="3" spans="1:18" s="6" customFormat="1" ht="18" thickBot="1" x14ac:dyDescent="0.35">
      <c r="A3" s="78" t="s">
        <v>105</v>
      </c>
      <c r="B3" s="79">
        <v>2017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4"/>
    </row>
    <row r="4" spans="1:18" s="6" customFormat="1" ht="17.399999999999999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74"/>
    </row>
    <row r="5" spans="1:18" s="3" customFormat="1" ht="13.2" customHeight="1" x14ac:dyDescent="0.25">
      <c r="A5" s="75" t="s">
        <v>34</v>
      </c>
      <c r="B5" s="25"/>
      <c r="C5" s="45"/>
      <c r="D5" s="64" t="s">
        <v>78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6"/>
      <c r="R5" s="2"/>
    </row>
    <row r="6" spans="1:18" s="87" customFormat="1" x14ac:dyDescent="0.25">
      <c r="A6" s="76"/>
      <c r="B6" s="62" t="s">
        <v>25</v>
      </c>
      <c r="C6" s="84" t="s">
        <v>23</v>
      </c>
      <c r="D6" s="85"/>
      <c r="E6" s="86"/>
      <c r="F6" s="86" t="s">
        <v>7</v>
      </c>
      <c r="G6" s="86" t="s">
        <v>8</v>
      </c>
      <c r="H6" s="86" t="s">
        <v>9</v>
      </c>
      <c r="I6" s="86" t="s">
        <v>10</v>
      </c>
      <c r="J6" s="86" t="s">
        <v>11</v>
      </c>
      <c r="K6" s="86" t="s">
        <v>1</v>
      </c>
      <c r="L6" s="86" t="s">
        <v>0</v>
      </c>
      <c r="M6" s="86" t="s">
        <v>2</v>
      </c>
      <c r="N6" s="86" t="s">
        <v>3</v>
      </c>
      <c r="O6" s="86" t="s">
        <v>4</v>
      </c>
      <c r="P6" s="86" t="s">
        <v>5</v>
      </c>
      <c r="Q6" s="86" t="s">
        <v>26</v>
      </c>
      <c r="R6" s="86"/>
    </row>
    <row r="7" spans="1:18" s="87" customFormat="1" x14ac:dyDescent="0.25">
      <c r="A7" s="76"/>
      <c r="B7" s="62"/>
      <c r="C7" s="84" t="s">
        <v>69</v>
      </c>
      <c r="D7" s="85"/>
      <c r="E7" s="86"/>
      <c r="F7" s="86" t="s">
        <v>33</v>
      </c>
      <c r="G7" s="88" t="s">
        <v>12</v>
      </c>
      <c r="H7" s="88" t="s">
        <v>13</v>
      </c>
      <c r="I7" s="88" t="s">
        <v>14</v>
      </c>
      <c r="J7" s="89" t="s">
        <v>15</v>
      </c>
      <c r="K7" s="88" t="s">
        <v>16</v>
      </c>
      <c r="L7" s="88" t="s">
        <v>17</v>
      </c>
      <c r="M7" s="88" t="s">
        <v>18</v>
      </c>
      <c r="N7" s="90" t="s">
        <v>19</v>
      </c>
      <c r="O7" s="88" t="s">
        <v>20</v>
      </c>
      <c r="P7" s="88" t="s">
        <v>21</v>
      </c>
      <c r="Q7" s="86" t="s">
        <v>22</v>
      </c>
      <c r="R7" s="88"/>
    </row>
    <row r="8" spans="1:18" s="87" customFormat="1" x14ac:dyDescent="0.25">
      <c r="A8" s="76"/>
      <c r="B8" s="62"/>
      <c r="C8" s="91" t="s">
        <v>106</v>
      </c>
      <c r="D8" s="92"/>
      <c r="E8" s="93"/>
      <c r="F8" s="94">
        <f>DATE($B$3,5,1)</f>
        <v>42856</v>
      </c>
      <c r="G8" s="94">
        <f>DATE(YEAR(F8),MONTH(F8)+1,DAY(F8))</f>
        <v>42887</v>
      </c>
      <c r="H8" s="94">
        <f t="shared" ref="H8:P8" si="0">DATE(YEAR(G8),MONTH(G8)+1,DAY(G8))</f>
        <v>42917</v>
      </c>
      <c r="I8" s="94">
        <f t="shared" si="0"/>
        <v>42948</v>
      </c>
      <c r="J8" s="94">
        <f t="shared" si="0"/>
        <v>42979</v>
      </c>
      <c r="K8" s="94">
        <f t="shared" si="0"/>
        <v>43009</v>
      </c>
      <c r="L8" s="94">
        <f t="shared" si="0"/>
        <v>43040</v>
      </c>
      <c r="M8" s="94">
        <f t="shared" si="0"/>
        <v>43070</v>
      </c>
      <c r="N8" s="94">
        <f t="shared" si="0"/>
        <v>43101</v>
      </c>
      <c r="O8" s="94">
        <f t="shared" si="0"/>
        <v>43132</v>
      </c>
      <c r="P8" s="94">
        <f t="shared" si="0"/>
        <v>43160</v>
      </c>
      <c r="Q8" s="93"/>
      <c r="R8" s="88"/>
    </row>
    <row r="9" spans="1:18" s="87" customFormat="1" x14ac:dyDescent="0.25">
      <c r="A9" s="76"/>
      <c r="B9" s="62"/>
      <c r="C9" s="91" t="s">
        <v>107</v>
      </c>
      <c r="D9" s="92"/>
      <c r="E9" s="93"/>
      <c r="F9" s="94">
        <f>WORKDAY(EOMONTH(F8,-1),1,HOLS)</f>
        <v>42857</v>
      </c>
      <c r="G9" s="94">
        <f>WORKDAY(EOMONTH(G8,-1),1,HOLS)</f>
        <v>42887</v>
      </c>
      <c r="H9" s="94">
        <f>WORKDAY(EOMONTH(H8,-1),1,HOLS)</f>
        <v>42919</v>
      </c>
      <c r="I9" s="94">
        <f>WORKDAY(EOMONTH(I8,-1),1,HOLS)</f>
        <v>42948</v>
      </c>
      <c r="J9" s="94">
        <f>WORKDAY(EOMONTH(J8,-1),1,HOLS)</f>
        <v>42979</v>
      </c>
      <c r="K9" s="94">
        <f>WORKDAY(EOMONTH(K8,-1),1,HOLS)</f>
        <v>43010</v>
      </c>
      <c r="L9" s="94">
        <f>WORKDAY(EOMONTH(L8,-1),1,HOLS)</f>
        <v>43040</v>
      </c>
      <c r="M9" s="94">
        <f>WORKDAY(EOMONTH(M8,-1),1,HOLS)</f>
        <v>43070</v>
      </c>
      <c r="N9" s="94">
        <f>WORKDAY(EOMONTH(N8,-1),1,HOLS)</f>
        <v>43102</v>
      </c>
      <c r="O9" s="94">
        <f>WORKDAY(EOMONTH(O8,-1),1,HOLS)</f>
        <v>43132</v>
      </c>
      <c r="P9" s="94">
        <f>WORKDAY(EOMONTH(P8,-1),1,HOLS)</f>
        <v>43160</v>
      </c>
      <c r="Q9" s="93"/>
      <c r="R9" s="88"/>
    </row>
    <row r="10" spans="1:18" s="98" customFormat="1" ht="35.25" customHeight="1" x14ac:dyDescent="0.25">
      <c r="A10" s="77"/>
      <c r="B10" s="63"/>
      <c r="C10" s="95" t="s">
        <v>29</v>
      </c>
      <c r="D10" s="96" t="s">
        <v>27</v>
      </c>
      <c r="E10" s="97" t="s">
        <v>92</v>
      </c>
      <c r="F10" s="96" t="s">
        <v>24</v>
      </c>
      <c r="G10" s="96" t="s">
        <v>24</v>
      </c>
      <c r="H10" s="96" t="s">
        <v>24</v>
      </c>
      <c r="I10" s="96" t="s">
        <v>24</v>
      </c>
      <c r="J10" s="96" t="s">
        <v>24</v>
      </c>
      <c r="K10" s="96" t="s">
        <v>24</v>
      </c>
      <c r="L10" s="96" t="s">
        <v>24</v>
      </c>
      <c r="M10" s="96" t="s">
        <v>24</v>
      </c>
      <c r="N10" s="96" t="s">
        <v>24</v>
      </c>
      <c r="O10" s="96" t="s">
        <v>24</v>
      </c>
      <c r="P10" s="96" t="s">
        <v>24</v>
      </c>
      <c r="Q10" s="96" t="s">
        <v>24</v>
      </c>
      <c r="R10" s="96" t="s">
        <v>70</v>
      </c>
    </row>
    <row r="11" spans="1:18" ht="16.5" customHeight="1" x14ac:dyDescent="0.25">
      <c r="A11" s="47" t="s">
        <v>41</v>
      </c>
      <c r="B11" s="28" t="s">
        <v>99</v>
      </c>
      <c r="C11" s="14" t="s">
        <v>42</v>
      </c>
      <c r="D11" s="7">
        <v>-11</v>
      </c>
      <c r="E11" s="80">
        <f>IF(D11&lt;0,D11,D11-1)</f>
        <v>-11</v>
      </c>
      <c r="F11" s="40">
        <f>WORKDAY.INTL(F$9,$E11,1,HOLS)</f>
        <v>42837</v>
      </c>
      <c r="G11" s="40">
        <f>WORKDAY.INTL(G$9,$E11,1,HOLS)</f>
        <v>42871</v>
      </c>
      <c r="H11" s="40">
        <f>WORKDAY.INTL(H$9,$E11,1,HOLS)</f>
        <v>42902</v>
      </c>
      <c r="I11" s="40">
        <f>WORKDAY.INTL(I$9,$E11,1,HOLS)</f>
        <v>42933</v>
      </c>
      <c r="J11" s="40">
        <f>WORKDAY.INTL(J$9,$E11,1,HOLS)</f>
        <v>42963</v>
      </c>
      <c r="K11" s="40">
        <f>WORKDAY.INTL(K$9,$E11,1,HOLS)</f>
        <v>42993</v>
      </c>
      <c r="L11" s="40">
        <f>WORKDAY.INTL(L$9,$E11,1,HOLS)</f>
        <v>43025</v>
      </c>
      <c r="M11" s="40">
        <f>WORKDAY.INTL(M$9,$E11,1,HOLS)</f>
        <v>43055</v>
      </c>
      <c r="N11" s="40">
        <f>WORKDAY.INTL(N$9,$E11,1,HOLS)</f>
        <v>43082</v>
      </c>
      <c r="O11" s="40">
        <f>WORKDAY.INTL(O$9,$E11,1,HOLS)</f>
        <v>43117</v>
      </c>
      <c r="P11" s="40">
        <f>WORKDAY.INTL(P$9,$E11,1,HOLS)</f>
        <v>43145</v>
      </c>
      <c r="Q11" s="58" t="s">
        <v>28</v>
      </c>
      <c r="R11" s="35" t="str">
        <f>+IF(G11="","",IFERROR(VLOOKUP('Monthly Timetable'!G11,#REF!,2,FALSE),""))</f>
        <v/>
      </c>
    </row>
    <row r="12" spans="1:18" ht="15.75" customHeight="1" x14ac:dyDescent="0.25">
      <c r="A12" s="48"/>
      <c r="B12" s="29" t="s">
        <v>99</v>
      </c>
      <c r="C12" s="15" t="s">
        <v>43</v>
      </c>
      <c r="D12" s="5">
        <v>-1</v>
      </c>
      <c r="E12" s="81">
        <f t="shared" ref="E12:E47" si="1">IF(D12&lt;0,D12,D12-1)</f>
        <v>-1</v>
      </c>
      <c r="F12" s="41">
        <f>WORKDAY.INTL(F$9,$E12,1,HOLS)</f>
        <v>42853</v>
      </c>
      <c r="G12" s="41">
        <f>WORKDAY.INTL(G$9,$E12,1,HOLS)</f>
        <v>42886</v>
      </c>
      <c r="H12" s="41">
        <f>WORKDAY.INTL(H$9,$E12,1,HOLS)</f>
        <v>42916</v>
      </c>
      <c r="I12" s="41">
        <f>WORKDAY.INTL(I$9,$E12,1,HOLS)</f>
        <v>42947</v>
      </c>
      <c r="J12" s="41">
        <f>WORKDAY.INTL(J$9,$E12,1,HOLS)</f>
        <v>42978</v>
      </c>
      <c r="K12" s="41">
        <f>WORKDAY.INTL(K$9,$E12,1,HOLS)</f>
        <v>43007</v>
      </c>
      <c r="L12" s="41">
        <f>WORKDAY.INTL(L$9,$E12,1,HOLS)</f>
        <v>43039</v>
      </c>
      <c r="M12" s="41">
        <f>WORKDAY.INTL(M$9,$E12,1,HOLS)</f>
        <v>43069</v>
      </c>
      <c r="N12" s="41">
        <f>WORKDAY.INTL(N$9,$E12,1,HOLS)</f>
        <v>43098</v>
      </c>
      <c r="O12" s="41">
        <f>WORKDAY.INTL(O$9,$E12,1,HOLS)</f>
        <v>43131</v>
      </c>
      <c r="P12" s="41">
        <f>WORKDAY.INTL(P$9,$E12,1,HOLS)</f>
        <v>43159</v>
      </c>
      <c r="Q12" s="59"/>
      <c r="R12" s="36" t="str">
        <f>+IF(G12="","",IFERROR(VLOOKUP('Monthly Timetable'!G12,#REF!,2,FALSE),""))</f>
        <v/>
      </c>
    </row>
    <row r="13" spans="1:18" ht="16.5" customHeight="1" x14ac:dyDescent="0.25">
      <c r="A13" s="48"/>
      <c r="B13" s="29" t="s">
        <v>99</v>
      </c>
      <c r="C13" s="16" t="s">
        <v>44</v>
      </c>
      <c r="D13" s="5">
        <v>1</v>
      </c>
      <c r="E13" s="81">
        <f t="shared" si="1"/>
        <v>0</v>
      </c>
      <c r="F13" s="41">
        <f>WORKDAY.INTL(F$9,$E13,1,HOLS)</f>
        <v>42857</v>
      </c>
      <c r="G13" s="41">
        <f>WORKDAY.INTL(G$9,$E13,1,HOLS)</f>
        <v>42887</v>
      </c>
      <c r="H13" s="41">
        <f>WORKDAY.INTL(H$9,$E13,1,HOLS)</f>
        <v>42919</v>
      </c>
      <c r="I13" s="41">
        <f>WORKDAY.INTL(I$9,$E13,1,HOLS)</f>
        <v>42948</v>
      </c>
      <c r="J13" s="41">
        <f>WORKDAY.INTL(J$9,$E13,1,HOLS)</f>
        <v>42979</v>
      </c>
      <c r="K13" s="41">
        <f>WORKDAY.INTL(K$9,$E13,1,HOLS)</f>
        <v>43010</v>
      </c>
      <c r="L13" s="41">
        <f>WORKDAY.INTL(L$9,$E13,1,HOLS)</f>
        <v>43040</v>
      </c>
      <c r="M13" s="41">
        <f>WORKDAY.INTL(M$9,$E13,1,HOLS)</f>
        <v>43070</v>
      </c>
      <c r="N13" s="41">
        <f>WORKDAY.INTL(N$9,$E13,1,HOLS)</f>
        <v>43102</v>
      </c>
      <c r="O13" s="41">
        <f>WORKDAY.INTL(O$9,$E13,1,HOLS)</f>
        <v>43132</v>
      </c>
      <c r="P13" s="41">
        <f>WORKDAY.INTL(P$9,$E13,1,HOLS)</f>
        <v>43160</v>
      </c>
      <c r="Q13" s="59"/>
      <c r="R13" s="36" t="str">
        <f>+IF(G13="","",IFERROR(VLOOKUP('Monthly Timetable'!G13,#REF!,2,FALSE),""))</f>
        <v/>
      </c>
    </row>
    <row r="14" spans="1:18" ht="16.5" customHeight="1" x14ac:dyDescent="0.25">
      <c r="A14" s="48"/>
      <c r="B14" s="29" t="s">
        <v>99</v>
      </c>
      <c r="C14" s="16" t="s">
        <v>47</v>
      </c>
      <c r="D14" s="5">
        <v>10</v>
      </c>
      <c r="E14" s="81">
        <f t="shared" si="1"/>
        <v>9</v>
      </c>
      <c r="F14" s="41">
        <f>WORKDAY.INTL(F$9,$E14,1,HOLS)</f>
        <v>42870</v>
      </c>
      <c r="G14" s="41">
        <f>WORKDAY.INTL(G$9,$E14,1,HOLS)</f>
        <v>42900</v>
      </c>
      <c r="H14" s="41">
        <f>WORKDAY.INTL(H$9,$E14,1,HOLS)</f>
        <v>42930</v>
      </c>
      <c r="I14" s="41">
        <f>WORKDAY.INTL(I$9,$E14,1,HOLS)</f>
        <v>42961</v>
      </c>
      <c r="J14" s="41">
        <f>WORKDAY.INTL(J$9,$E14,1,HOLS)</f>
        <v>42992</v>
      </c>
      <c r="K14" s="41">
        <f>WORKDAY.INTL(K$9,$E14,1,HOLS)</f>
        <v>43021</v>
      </c>
      <c r="L14" s="41">
        <f>WORKDAY.INTL(L$9,$E14,1,HOLS)</f>
        <v>43053</v>
      </c>
      <c r="M14" s="41">
        <f>WORKDAY.INTL(M$9,$E14,1,HOLS)</f>
        <v>43083</v>
      </c>
      <c r="N14" s="41">
        <f>WORKDAY.INTL(N$9,$E14,1,HOLS)</f>
        <v>43115</v>
      </c>
      <c r="O14" s="41">
        <f>WORKDAY.INTL(O$9,$E14,1,HOLS)</f>
        <v>43145</v>
      </c>
      <c r="P14" s="41">
        <f>WORKDAY.INTL(P$9,$E14,1,HOLS)</f>
        <v>43173</v>
      </c>
      <c r="Q14" s="59"/>
      <c r="R14" s="36" t="str">
        <f>+IF(G14="","",IFERROR(VLOOKUP('Monthly Timetable'!G14,#REF!,2,FALSE),""))</f>
        <v/>
      </c>
    </row>
    <row r="15" spans="1:18" ht="16.5" customHeight="1" x14ac:dyDescent="0.25">
      <c r="A15" s="47" t="s">
        <v>31</v>
      </c>
      <c r="B15" s="28" t="s">
        <v>100</v>
      </c>
      <c r="C15" s="14" t="s">
        <v>45</v>
      </c>
      <c r="D15" s="7">
        <v>-4</v>
      </c>
      <c r="E15" s="80">
        <f t="shared" si="1"/>
        <v>-4</v>
      </c>
      <c r="F15" s="40">
        <f>WORKDAY.INTL(F$9,$E15,1,HOLS)</f>
        <v>42850</v>
      </c>
      <c r="G15" s="40">
        <f>WORKDAY.INTL(G$9,$E15,1,HOLS)</f>
        <v>42880</v>
      </c>
      <c r="H15" s="40">
        <f>WORKDAY.INTL(H$9,$E15,1,HOLS)</f>
        <v>42913</v>
      </c>
      <c r="I15" s="40">
        <f>WORKDAY.INTL(I$9,$E15,1,HOLS)</f>
        <v>42942</v>
      </c>
      <c r="J15" s="40">
        <f>WORKDAY.INTL(J$9,$E15,1,HOLS)</f>
        <v>42972</v>
      </c>
      <c r="K15" s="40">
        <f>WORKDAY.INTL(K$9,$E15,1,HOLS)</f>
        <v>43004</v>
      </c>
      <c r="L15" s="40">
        <f>WORKDAY.INTL(L$9,$E15,1,HOLS)</f>
        <v>43034</v>
      </c>
      <c r="M15" s="40">
        <f>WORKDAY.INTL(M$9,$E15,1,HOLS)</f>
        <v>43066</v>
      </c>
      <c r="N15" s="40">
        <f>WORKDAY.INTL(N$9,$E15,1,HOLS)</f>
        <v>43091</v>
      </c>
      <c r="O15" s="40">
        <f>WORKDAY.INTL(O$9,$E15,1,HOLS)</f>
        <v>43126</v>
      </c>
      <c r="P15" s="40">
        <f>WORKDAY.INTL(P$9,$E15,1,HOLS)</f>
        <v>43154</v>
      </c>
      <c r="Q15" s="59"/>
      <c r="R15" s="35" t="str">
        <f>+IF(G15="","",IFERROR(VLOOKUP('Monthly Timetable'!G15,#REF!,2,FALSE),""))</f>
        <v/>
      </c>
    </row>
    <row r="16" spans="1:18" ht="16.5" customHeight="1" x14ac:dyDescent="0.25">
      <c r="A16" s="49"/>
      <c r="B16" s="30" t="s">
        <v>99</v>
      </c>
      <c r="C16" s="17" t="s">
        <v>46</v>
      </c>
      <c r="D16" s="8">
        <v>-3</v>
      </c>
      <c r="E16" s="82">
        <f t="shared" si="1"/>
        <v>-3</v>
      </c>
      <c r="F16" s="42">
        <f>WORKDAY.INTL(F$9,$E16,1,HOLS)</f>
        <v>42851</v>
      </c>
      <c r="G16" s="42">
        <f>WORKDAY.INTL(G$9,$E16,1,HOLS)</f>
        <v>42881</v>
      </c>
      <c r="H16" s="42">
        <f>WORKDAY.INTL(H$9,$E16,1,HOLS)</f>
        <v>42914</v>
      </c>
      <c r="I16" s="42">
        <f>WORKDAY.INTL(I$9,$E16,1,HOLS)</f>
        <v>42943</v>
      </c>
      <c r="J16" s="42">
        <f>WORKDAY.INTL(J$9,$E16,1,HOLS)</f>
        <v>42976</v>
      </c>
      <c r="K16" s="42">
        <f>WORKDAY.INTL(K$9,$E16,1,HOLS)</f>
        <v>43005</v>
      </c>
      <c r="L16" s="42">
        <f>WORKDAY.INTL(L$9,$E16,1,HOLS)</f>
        <v>43035</v>
      </c>
      <c r="M16" s="42">
        <f>WORKDAY.INTL(M$9,$E16,1,HOLS)</f>
        <v>43067</v>
      </c>
      <c r="N16" s="42">
        <f>WORKDAY.INTL(N$9,$E16,1,HOLS)</f>
        <v>43096</v>
      </c>
      <c r="O16" s="42">
        <f>WORKDAY.INTL(O$9,$E16,1,HOLS)</f>
        <v>43129</v>
      </c>
      <c r="P16" s="42">
        <f>WORKDAY.INTL(P$9,$E16,1,HOLS)</f>
        <v>43157</v>
      </c>
      <c r="Q16" s="59"/>
      <c r="R16" s="37" t="str">
        <f>+IF(G16="","",IFERROR(VLOOKUP('Monthly Timetable'!G16,#REF!,2,FALSE),""))</f>
        <v/>
      </c>
    </row>
    <row r="17" spans="1:18" ht="16.5" customHeight="1" x14ac:dyDescent="0.25">
      <c r="A17" s="47" t="s">
        <v>68</v>
      </c>
      <c r="B17" s="28" t="s">
        <v>100</v>
      </c>
      <c r="C17" s="14" t="s">
        <v>48</v>
      </c>
      <c r="D17" s="7">
        <v>-5</v>
      </c>
      <c r="E17" s="80">
        <f t="shared" si="1"/>
        <v>-5</v>
      </c>
      <c r="F17" s="40">
        <f>WORKDAY.INTL(F$9,$E17,1,HOLS)</f>
        <v>42849</v>
      </c>
      <c r="G17" s="40">
        <f>WORKDAY.INTL(G$9,$E17,1,HOLS)</f>
        <v>42879</v>
      </c>
      <c r="H17" s="40">
        <f>WORKDAY.INTL(H$9,$E17,1,HOLS)</f>
        <v>42912</v>
      </c>
      <c r="I17" s="40">
        <f>WORKDAY.INTL(I$9,$E17,1,HOLS)</f>
        <v>42941</v>
      </c>
      <c r="J17" s="40">
        <f>WORKDAY.INTL(J$9,$E17,1,HOLS)</f>
        <v>42971</v>
      </c>
      <c r="K17" s="40">
        <f>WORKDAY.INTL(K$9,$E17,1,HOLS)</f>
        <v>43003</v>
      </c>
      <c r="L17" s="40">
        <f>WORKDAY.INTL(L$9,$E17,1,HOLS)</f>
        <v>43033</v>
      </c>
      <c r="M17" s="40">
        <f>WORKDAY.INTL(M$9,$E17,1,HOLS)</f>
        <v>43063</v>
      </c>
      <c r="N17" s="40">
        <f>WORKDAY.INTL(N$9,$E17,1,HOLS)</f>
        <v>43090</v>
      </c>
      <c r="O17" s="40">
        <f>WORKDAY.INTL(O$9,$E17,1,HOLS)</f>
        <v>43125</v>
      </c>
      <c r="P17" s="40">
        <f>WORKDAY.INTL(P$9,$E17,1,HOLS)</f>
        <v>43153</v>
      </c>
      <c r="Q17" s="59"/>
      <c r="R17" s="35" t="str">
        <f>+IF(G17="","",IFERROR(VLOOKUP('Monthly Timetable'!G17,#REF!,2,FALSE),""))</f>
        <v/>
      </c>
    </row>
    <row r="18" spans="1:18" ht="16.5" customHeight="1" x14ac:dyDescent="0.25">
      <c r="A18" s="48"/>
      <c r="B18" s="29" t="s">
        <v>99</v>
      </c>
      <c r="C18" s="16" t="s">
        <v>95</v>
      </c>
      <c r="D18" s="5">
        <v>-3</v>
      </c>
      <c r="E18" s="81">
        <f t="shared" si="1"/>
        <v>-3</v>
      </c>
      <c r="F18" s="41">
        <f>WORKDAY.INTL(F$9,$E18,1,HOLS)</f>
        <v>42851</v>
      </c>
      <c r="G18" s="41">
        <f>WORKDAY.INTL(G$9,$E18,1,HOLS)</f>
        <v>42881</v>
      </c>
      <c r="H18" s="41">
        <f>WORKDAY.INTL(H$9,$E18,1,HOLS)</f>
        <v>42914</v>
      </c>
      <c r="I18" s="41">
        <f>WORKDAY.INTL(I$9,$E18,1,HOLS)</f>
        <v>42943</v>
      </c>
      <c r="J18" s="41">
        <f>WORKDAY.INTL(J$9,$E18,1,HOLS)</f>
        <v>42976</v>
      </c>
      <c r="K18" s="41">
        <f>WORKDAY.INTL(K$9,$E18,1,HOLS)</f>
        <v>43005</v>
      </c>
      <c r="L18" s="41">
        <f>WORKDAY.INTL(L$9,$E18,1,HOLS)</f>
        <v>43035</v>
      </c>
      <c r="M18" s="41">
        <f>WORKDAY.INTL(M$9,$E18,1,HOLS)</f>
        <v>43067</v>
      </c>
      <c r="N18" s="41">
        <f>WORKDAY.INTL(N$9,$E18,1,HOLS)</f>
        <v>43096</v>
      </c>
      <c r="O18" s="41">
        <f>WORKDAY.INTL(O$9,$E18,1,HOLS)</f>
        <v>43129</v>
      </c>
      <c r="P18" s="41">
        <f>WORKDAY.INTL(P$9,$E18,1,HOLS)</f>
        <v>43157</v>
      </c>
      <c r="Q18" s="59"/>
      <c r="R18" s="36" t="str">
        <f>+IF(G18="","",IFERROR(VLOOKUP('Monthly Timetable'!G18,#REF!,2,FALSE),""))</f>
        <v/>
      </c>
    </row>
    <row r="19" spans="1:18" ht="16.5" customHeight="1" x14ac:dyDescent="0.25">
      <c r="A19" s="49"/>
      <c r="B19" s="30" t="s">
        <v>6</v>
      </c>
      <c r="C19" s="17" t="s">
        <v>96</v>
      </c>
      <c r="D19" s="8">
        <v>-2</v>
      </c>
      <c r="E19" s="82">
        <f t="shared" si="1"/>
        <v>-2</v>
      </c>
      <c r="F19" s="42">
        <f>WORKDAY.INTL(F$9,$E19,1,HOLS)</f>
        <v>42852</v>
      </c>
      <c r="G19" s="42">
        <f>WORKDAY.INTL(G$9,$E19,1,HOLS)</f>
        <v>42885</v>
      </c>
      <c r="H19" s="42">
        <f>WORKDAY.INTL(H$9,$E19,1,HOLS)</f>
        <v>42915</v>
      </c>
      <c r="I19" s="42">
        <f>WORKDAY.INTL(I$9,$E19,1,HOLS)</f>
        <v>42944</v>
      </c>
      <c r="J19" s="42">
        <f>WORKDAY.INTL(J$9,$E19,1,HOLS)</f>
        <v>42977</v>
      </c>
      <c r="K19" s="42">
        <f>WORKDAY.INTL(K$9,$E19,1,HOLS)</f>
        <v>43006</v>
      </c>
      <c r="L19" s="42">
        <f>WORKDAY.INTL(L$9,$E19,1,HOLS)</f>
        <v>43038</v>
      </c>
      <c r="M19" s="42">
        <f>WORKDAY.INTL(M$9,$E19,1,HOLS)</f>
        <v>43068</v>
      </c>
      <c r="N19" s="42">
        <f>WORKDAY.INTL(N$9,$E19,1,HOLS)</f>
        <v>43097</v>
      </c>
      <c r="O19" s="42">
        <f>WORKDAY.INTL(O$9,$E19,1,HOLS)</f>
        <v>43130</v>
      </c>
      <c r="P19" s="42">
        <f>WORKDAY.INTL(P$9,$E19,1,HOLS)</f>
        <v>43158</v>
      </c>
      <c r="Q19" s="59"/>
      <c r="R19" s="37" t="str">
        <f>+IF(G19="","",IFERROR(VLOOKUP('Monthly Timetable'!G19,#REF!,2,FALSE),""))</f>
        <v/>
      </c>
    </row>
    <row r="20" spans="1:18" s="4" customFormat="1" ht="16.5" customHeight="1" x14ac:dyDescent="0.25">
      <c r="A20" s="60"/>
      <c r="B20" s="61"/>
      <c r="C20" s="18" t="s">
        <v>51</v>
      </c>
      <c r="D20" s="11">
        <v>-1</v>
      </c>
      <c r="E20" s="81">
        <f t="shared" si="1"/>
        <v>-1</v>
      </c>
      <c r="F20" s="43">
        <f>WORKDAY.INTL(F$9,$E20,1,HOLS)</f>
        <v>42853</v>
      </c>
      <c r="G20" s="43">
        <f>WORKDAY.INTL(G$9,$E20,1,HOLS)</f>
        <v>42886</v>
      </c>
      <c r="H20" s="43">
        <f>WORKDAY.INTL(H$9,$E20,1,HOLS)</f>
        <v>42916</v>
      </c>
      <c r="I20" s="43">
        <f>WORKDAY.INTL(I$9,$E20,1,HOLS)</f>
        <v>42947</v>
      </c>
      <c r="J20" s="43">
        <f>WORKDAY.INTL(J$9,$E20,1,HOLS)</f>
        <v>42978</v>
      </c>
      <c r="K20" s="43">
        <f>WORKDAY.INTL(K$9,$E20,1,HOLS)</f>
        <v>43007</v>
      </c>
      <c r="L20" s="43">
        <f>WORKDAY.INTL(L$9,$E20,1,HOLS)</f>
        <v>43039</v>
      </c>
      <c r="M20" s="43">
        <f>WORKDAY.INTL(M$9,$E20,1,HOLS)</f>
        <v>43069</v>
      </c>
      <c r="N20" s="43">
        <f>WORKDAY.INTL(N$9,$E20,1,HOLS)</f>
        <v>43098</v>
      </c>
      <c r="O20" s="43">
        <f>WORKDAY.INTL(O$9,$E20,1,HOLS)</f>
        <v>43131</v>
      </c>
      <c r="P20" s="43">
        <f>WORKDAY.INTL(P$9,$E20,1,HOLS)</f>
        <v>43159</v>
      </c>
      <c r="Q20" s="59"/>
      <c r="R20" s="38" t="str">
        <f>+IF(G20="","",IFERROR(VLOOKUP('Monthly Timetable'!G20,#REF!,2,FALSE),""))</f>
        <v/>
      </c>
    </row>
    <row r="21" spans="1:18" ht="16.5" customHeight="1" x14ac:dyDescent="0.25">
      <c r="A21" s="47" t="s">
        <v>49</v>
      </c>
      <c r="B21" s="28" t="s">
        <v>72</v>
      </c>
      <c r="C21" s="14" t="s">
        <v>98</v>
      </c>
      <c r="D21" s="7">
        <v>-3</v>
      </c>
      <c r="E21" s="80">
        <f t="shared" si="1"/>
        <v>-3</v>
      </c>
      <c r="F21" s="40">
        <f>WORKDAY.INTL(F$9,$E21,1,HOLS)</f>
        <v>42851</v>
      </c>
      <c r="G21" s="40">
        <f>WORKDAY.INTL(G$9,$E21,1,HOLS)</f>
        <v>42881</v>
      </c>
      <c r="H21" s="40">
        <f>WORKDAY.INTL(H$9,$E21,1,HOLS)</f>
        <v>42914</v>
      </c>
      <c r="I21" s="40">
        <f>WORKDAY.INTL(I$9,$E21,1,HOLS)</f>
        <v>42943</v>
      </c>
      <c r="J21" s="40">
        <f>WORKDAY.INTL(J$9,$E21,1,HOLS)</f>
        <v>42976</v>
      </c>
      <c r="K21" s="40">
        <f>WORKDAY.INTL(K$9,$E21,1,HOLS)</f>
        <v>43005</v>
      </c>
      <c r="L21" s="40">
        <f>WORKDAY.INTL(L$9,$E21,1,HOLS)</f>
        <v>43035</v>
      </c>
      <c r="M21" s="40">
        <f>WORKDAY.INTL(M$9,$E21,1,HOLS)</f>
        <v>43067</v>
      </c>
      <c r="N21" s="40">
        <f>WORKDAY.INTL(N$9,$E21,1,HOLS)</f>
        <v>43096</v>
      </c>
      <c r="O21" s="40">
        <f>WORKDAY.INTL(O$9,$E21,1,HOLS)</f>
        <v>43129</v>
      </c>
      <c r="P21" s="40">
        <f>WORKDAY.INTL(P$9,$E21,1,HOLS)</f>
        <v>43157</v>
      </c>
      <c r="Q21" s="59"/>
      <c r="R21" s="35" t="str">
        <f>+IF(G21="","",IFERROR(VLOOKUP('Monthly Timetable'!G21,#REF!,2,FALSE),""))</f>
        <v/>
      </c>
    </row>
    <row r="22" spans="1:18" ht="16.5" customHeight="1" x14ac:dyDescent="0.25">
      <c r="A22" s="48"/>
      <c r="B22" s="29" t="s">
        <v>6</v>
      </c>
      <c r="C22" s="15" t="s">
        <v>50</v>
      </c>
      <c r="D22" s="5">
        <v>1</v>
      </c>
      <c r="E22" s="81">
        <f t="shared" si="1"/>
        <v>0</v>
      </c>
      <c r="F22" s="41">
        <f>WORKDAY.INTL(F$9,$E22,1,HOLS)</f>
        <v>42857</v>
      </c>
      <c r="G22" s="41">
        <f>WORKDAY.INTL(G$9,$E22,1,HOLS)</f>
        <v>42887</v>
      </c>
      <c r="H22" s="41">
        <f>WORKDAY.INTL(H$9,$E22,1,HOLS)</f>
        <v>42919</v>
      </c>
      <c r="I22" s="41">
        <f>WORKDAY.INTL(I$9,$E22,1,HOLS)</f>
        <v>42948</v>
      </c>
      <c r="J22" s="41">
        <f>WORKDAY.INTL(J$9,$E22,1,HOLS)</f>
        <v>42979</v>
      </c>
      <c r="K22" s="41">
        <f>WORKDAY.INTL(K$9,$E22,1,HOLS)</f>
        <v>43010</v>
      </c>
      <c r="L22" s="41">
        <f>WORKDAY.INTL(L$9,$E22,1,HOLS)</f>
        <v>43040</v>
      </c>
      <c r="M22" s="41">
        <f>WORKDAY.INTL(M$9,$E22,1,HOLS)</f>
        <v>43070</v>
      </c>
      <c r="N22" s="41">
        <f>WORKDAY.INTL(N$9,$E22,1,HOLS)</f>
        <v>43102</v>
      </c>
      <c r="O22" s="41">
        <f>WORKDAY.INTL(O$9,$E22,1,HOLS)</f>
        <v>43132</v>
      </c>
      <c r="P22" s="41">
        <f>WORKDAY.INTL(P$9,$E22,1,HOLS)</f>
        <v>43160</v>
      </c>
      <c r="Q22" s="59"/>
      <c r="R22" s="36" t="str">
        <f>+IF(G22="","",IFERROR(VLOOKUP('Monthly Timetable'!G22,#REF!,2,FALSE),""))</f>
        <v/>
      </c>
    </row>
    <row r="23" spans="1:18" ht="16.5" customHeight="1" x14ac:dyDescent="0.25">
      <c r="A23" s="48"/>
      <c r="B23" s="29" t="s">
        <v>100</v>
      </c>
      <c r="C23" s="16" t="s">
        <v>66</v>
      </c>
      <c r="D23" s="5">
        <v>1</v>
      </c>
      <c r="E23" s="81">
        <f t="shared" si="1"/>
        <v>0</v>
      </c>
      <c r="F23" s="41">
        <f>WORKDAY.INTL(F$9,$E23,1,HOLS)</f>
        <v>42857</v>
      </c>
      <c r="G23" s="41">
        <f>WORKDAY.INTL(G$9,$E23,1,HOLS)</f>
        <v>42887</v>
      </c>
      <c r="H23" s="41">
        <f>WORKDAY.INTL(H$9,$E23,1,HOLS)</f>
        <v>42919</v>
      </c>
      <c r="I23" s="41">
        <f>WORKDAY.INTL(I$9,$E23,1,HOLS)</f>
        <v>42948</v>
      </c>
      <c r="J23" s="41">
        <f>WORKDAY.INTL(J$9,$E23,1,HOLS)</f>
        <v>42979</v>
      </c>
      <c r="K23" s="41">
        <f>WORKDAY.INTL(K$9,$E23,1,HOLS)</f>
        <v>43010</v>
      </c>
      <c r="L23" s="41">
        <f>WORKDAY.INTL(L$9,$E23,1,HOLS)</f>
        <v>43040</v>
      </c>
      <c r="M23" s="41">
        <f>WORKDAY.INTL(M$9,$E23,1,HOLS)</f>
        <v>43070</v>
      </c>
      <c r="N23" s="41">
        <f>WORKDAY.INTL(N$9,$E23,1,HOLS)</f>
        <v>43102</v>
      </c>
      <c r="O23" s="41">
        <f>WORKDAY.INTL(O$9,$E23,1,HOLS)</f>
        <v>43132</v>
      </c>
      <c r="P23" s="41">
        <f>WORKDAY.INTL(P$9,$E23,1,HOLS)</f>
        <v>43160</v>
      </c>
      <c r="Q23" s="59"/>
      <c r="R23" s="36"/>
    </row>
    <row r="24" spans="1:18" ht="16.5" customHeight="1" x14ac:dyDescent="0.25">
      <c r="A24" s="48"/>
      <c r="B24" s="29" t="s">
        <v>104</v>
      </c>
      <c r="C24" s="16" t="s">
        <v>65</v>
      </c>
      <c r="D24" s="5">
        <v>1</v>
      </c>
      <c r="E24" s="81">
        <f t="shared" si="1"/>
        <v>0</v>
      </c>
      <c r="F24" s="41">
        <f>WORKDAY.INTL(F$9,$E24,1,HOLS)</f>
        <v>42857</v>
      </c>
      <c r="G24" s="41">
        <f>WORKDAY.INTL(G$9,$E24,1,HOLS)</f>
        <v>42887</v>
      </c>
      <c r="H24" s="41">
        <f>WORKDAY.INTL(H$9,$E24,1,HOLS)</f>
        <v>42919</v>
      </c>
      <c r="I24" s="41">
        <f>WORKDAY.INTL(I$9,$E24,1,HOLS)</f>
        <v>42948</v>
      </c>
      <c r="J24" s="41">
        <f>WORKDAY.INTL(J$9,$E24,1,HOLS)</f>
        <v>42979</v>
      </c>
      <c r="K24" s="41">
        <f>WORKDAY.INTL(K$9,$E24,1,HOLS)</f>
        <v>43010</v>
      </c>
      <c r="L24" s="41">
        <f>WORKDAY.INTL(L$9,$E24,1,HOLS)</f>
        <v>43040</v>
      </c>
      <c r="M24" s="41">
        <f>WORKDAY.INTL(M$9,$E24,1,HOLS)</f>
        <v>43070</v>
      </c>
      <c r="N24" s="41">
        <f>WORKDAY.INTL(N$9,$E24,1,HOLS)</f>
        <v>43102</v>
      </c>
      <c r="O24" s="41">
        <f>WORKDAY.INTL(O$9,$E24,1,HOLS)</f>
        <v>43132</v>
      </c>
      <c r="P24" s="41">
        <f>WORKDAY.INTL(P$9,$E24,1,HOLS)</f>
        <v>43160</v>
      </c>
      <c r="Q24" s="59"/>
      <c r="R24" s="36"/>
    </row>
    <row r="25" spans="1:18" ht="16.5" customHeight="1" x14ac:dyDescent="0.25">
      <c r="A25" s="56" t="s">
        <v>35</v>
      </c>
      <c r="B25" s="28" t="s">
        <v>101</v>
      </c>
      <c r="C25" s="14" t="s">
        <v>36</v>
      </c>
      <c r="D25" s="7">
        <v>-5</v>
      </c>
      <c r="E25" s="80">
        <f t="shared" si="1"/>
        <v>-5</v>
      </c>
      <c r="F25" s="40">
        <f>WORKDAY.INTL(F$9,$E25,1,HOLS)</f>
        <v>42849</v>
      </c>
      <c r="G25" s="40">
        <f>WORKDAY.INTL(G$9,$E25,1,HOLS)</f>
        <v>42879</v>
      </c>
      <c r="H25" s="40">
        <f>WORKDAY.INTL(H$9,$E25,1,HOLS)</f>
        <v>42912</v>
      </c>
      <c r="I25" s="40">
        <f>WORKDAY.INTL(I$9,$E25,1,HOLS)</f>
        <v>42941</v>
      </c>
      <c r="J25" s="40">
        <f>WORKDAY.INTL(J$9,$E25,1,HOLS)</f>
        <v>42971</v>
      </c>
      <c r="K25" s="40">
        <f>WORKDAY.INTL(K$9,$E25,1,HOLS)</f>
        <v>43003</v>
      </c>
      <c r="L25" s="40">
        <f>WORKDAY.INTL(L$9,$E25,1,HOLS)</f>
        <v>43033</v>
      </c>
      <c r="M25" s="40">
        <f>WORKDAY.INTL(M$9,$E25,1,HOLS)</f>
        <v>43063</v>
      </c>
      <c r="N25" s="40">
        <f>WORKDAY.INTL(N$9,$E25,1,HOLS)</f>
        <v>43090</v>
      </c>
      <c r="O25" s="40">
        <f>WORKDAY.INTL(O$9,$E25,1,HOLS)</f>
        <v>43125</v>
      </c>
      <c r="P25" s="40">
        <f>WORKDAY.INTL(P$9,$E25,1,HOLS)</f>
        <v>43153</v>
      </c>
      <c r="Q25" s="59"/>
      <c r="R25" s="35" t="str">
        <f>+IF(G25="","",IFERROR(VLOOKUP('Monthly Timetable'!G25,#REF!,2,FALSE),""))</f>
        <v/>
      </c>
    </row>
    <row r="26" spans="1:18" ht="16.5" customHeight="1" x14ac:dyDescent="0.25">
      <c r="A26" s="57"/>
      <c r="B26" s="29" t="s">
        <v>101</v>
      </c>
      <c r="C26" s="16" t="s">
        <v>37</v>
      </c>
      <c r="D26" s="5">
        <v>-3</v>
      </c>
      <c r="E26" s="81">
        <f t="shared" si="1"/>
        <v>-3</v>
      </c>
      <c r="F26" s="41">
        <f>WORKDAY.INTL(F$9,$E26,1,HOLS)</f>
        <v>42851</v>
      </c>
      <c r="G26" s="41">
        <f>WORKDAY.INTL(G$9,$E26,1,HOLS)</f>
        <v>42881</v>
      </c>
      <c r="H26" s="41">
        <f>WORKDAY.INTL(H$9,$E26,1,HOLS)</f>
        <v>42914</v>
      </c>
      <c r="I26" s="41">
        <f>WORKDAY.INTL(I$9,$E26,1,HOLS)</f>
        <v>42943</v>
      </c>
      <c r="J26" s="41">
        <f>WORKDAY.INTL(J$9,$E26,1,HOLS)</f>
        <v>42976</v>
      </c>
      <c r="K26" s="41">
        <f>WORKDAY.INTL(K$9,$E26,1,HOLS)</f>
        <v>43005</v>
      </c>
      <c r="L26" s="41">
        <f>WORKDAY.INTL(L$9,$E26,1,HOLS)</f>
        <v>43035</v>
      </c>
      <c r="M26" s="41">
        <f>WORKDAY.INTL(M$9,$E26,1,HOLS)</f>
        <v>43067</v>
      </c>
      <c r="N26" s="41">
        <f>WORKDAY.INTL(N$9,$E26,1,HOLS)</f>
        <v>43096</v>
      </c>
      <c r="O26" s="41">
        <f>WORKDAY.INTL(O$9,$E26,1,HOLS)</f>
        <v>43129</v>
      </c>
      <c r="P26" s="41">
        <f>WORKDAY.INTL(P$9,$E26,1,HOLS)</f>
        <v>43157</v>
      </c>
      <c r="Q26" s="59"/>
      <c r="R26" s="36" t="str">
        <f>+IF(G26="","",IFERROR(VLOOKUP('Monthly Timetable'!G26,#REF!,2,FALSE),""))</f>
        <v/>
      </c>
    </row>
    <row r="27" spans="1:18" ht="16.5" customHeight="1" x14ac:dyDescent="0.25">
      <c r="A27" s="57"/>
      <c r="B27" s="29" t="s">
        <v>101</v>
      </c>
      <c r="C27" s="16" t="s">
        <v>40</v>
      </c>
      <c r="D27" s="5">
        <v>5</v>
      </c>
      <c r="E27" s="81">
        <f t="shared" si="1"/>
        <v>4</v>
      </c>
      <c r="F27" s="41">
        <f>WORKDAY.INTL(F$9,$E27,1,HOLS)</f>
        <v>42863</v>
      </c>
      <c r="G27" s="41">
        <f>WORKDAY.INTL(G$9,$E27,1,HOLS)</f>
        <v>42893</v>
      </c>
      <c r="H27" s="41">
        <f>WORKDAY.INTL(H$9,$E27,1,HOLS)</f>
        <v>42923</v>
      </c>
      <c r="I27" s="41">
        <f>WORKDAY.INTL(I$9,$E27,1,HOLS)</f>
        <v>42954</v>
      </c>
      <c r="J27" s="41">
        <f>WORKDAY.INTL(J$9,$E27,1,HOLS)</f>
        <v>42985</v>
      </c>
      <c r="K27" s="41">
        <f>WORKDAY.INTL(K$9,$E27,1,HOLS)</f>
        <v>43014</v>
      </c>
      <c r="L27" s="41">
        <f>WORKDAY.INTL(L$9,$E27,1,HOLS)</f>
        <v>43046</v>
      </c>
      <c r="M27" s="41">
        <f>WORKDAY.INTL(M$9,$E27,1,HOLS)</f>
        <v>43076</v>
      </c>
      <c r="N27" s="41">
        <f>WORKDAY.INTL(N$9,$E27,1,HOLS)</f>
        <v>43108</v>
      </c>
      <c r="O27" s="41">
        <f>WORKDAY.INTL(O$9,$E27,1,HOLS)</f>
        <v>43138</v>
      </c>
      <c r="P27" s="41">
        <f>WORKDAY.INTL(P$9,$E27,1,HOLS)</f>
        <v>43166</v>
      </c>
      <c r="Q27" s="59"/>
      <c r="R27" s="36" t="str">
        <f>+IF(G27="","",IFERROR(VLOOKUP('Monthly Timetable'!G27,#REF!,2,FALSE),""))</f>
        <v/>
      </c>
    </row>
    <row r="28" spans="1:18" ht="16.5" customHeight="1" x14ac:dyDescent="0.25">
      <c r="A28" s="57"/>
      <c r="B28" s="29" t="s">
        <v>101</v>
      </c>
      <c r="C28" s="16" t="s">
        <v>38</v>
      </c>
      <c r="D28" s="5">
        <v>6</v>
      </c>
      <c r="E28" s="81">
        <f t="shared" si="1"/>
        <v>5</v>
      </c>
      <c r="F28" s="41">
        <f>WORKDAY.INTL(F$9,$E28,1,HOLS)</f>
        <v>42864</v>
      </c>
      <c r="G28" s="41">
        <f>WORKDAY.INTL(G$9,$E28,1,HOLS)</f>
        <v>42894</v>
      </c>
      <c r="H28" s="41">
        <f>WORKDAY.INTL(H$9,$E28,1,HOLS)</f>
        <v>42926</v>
      </c>
      <c r="I28" s="41">
        <f>WORKDAY.INTL(I$9,$E28,1,HOLS)</f>
        <v>42955</v>
      </c>
      <c r="J28" s="41">
        <f>WORKDAY.INTL(J$9,$E28,1,HOLS)</f>
        <v>42986</v>
      </c>
      <c r="K28" s="41">
        <f>WORKDAY.INTL(K$9,$E28,1,HOLS)</f>
        <v>43017</v>
      </c>
      <c r="L28" s="41">
        <f>WORKDAY.INTL(L$9,$E28,1,HOLS)</f>
        <v>43047</v>
      </c>
      <c r="M28" s="41">
        <f>WORKDAY.INTL(M$9,$E28,1,HOLS)</f>
        <v>43077</v>
      </c>
      <c r="N28" s="41">
        <f>WORKDAY.INTL(N$9,$E28,1,HOLS)</f>
        <v>43109</v>
      </c>
      <c r="O28" s="41">
        <f>WORKDAY.INTL(O$9,$E28,1,HOLS)</f>
        <v>43139</v>
      </c>
      <c r="P28" s="41">
        <f>WORKDAY.INTL(P$9,$E28,1,HOLS)</f>
        <v>43167</v>
      </c>
      <c r="Q28" s="59"/>
      <c r="R28" s="36" t="str">
        <f>+IF(G28="","",IFERROR(VLOOKUP('Monthly Timetable'!G28,#REF!,2,FALSE),""))</f>
        <v/>
      </c>
    </row>
    <row r="29" spans="1:18" ht="16.5" customHeight="1" x14ac:dyDescent="0.25">
      <c r="A29" s="57"/>
      <c r="B29" s="30" t="s">
        <v>101</v>
      </c>
      <c r="C29" s="16" t="s">
        <v>39</v>
      </c>
      <c r="D29" s="5">
        <v>9</v>
      </c>
      <c r="E29" s="81">
        <f t="shared" si="1"/>
        <v>8</v>
      </c>
      <c r="F29" s="41">
        <f>WORKDAY.INTL(F$9,$E29,1,HOLS)</f>
        <v>42867</v>
      </c>
      <c r="G29" s="41">
        <f>WORKDAY.INTL(G$9,$E29,1,HOLS)</f>
        <v>42899</v>
      </c>
      <c r="H29" s="41">
        <f>WORKDAY.INTL(H$9,$E29,1,HOLS)</f>
        <v>42929</v>
      </c>
      <c r="I29" s="41">
        <f>WORKDAY.INTL(I$9,$E29,1,HOLS)</f>
        <v>42958</v>
      </c>
      <c r="J29" s="41">
        <f>WORKDAY.INTL(J$9,$E29,1,HOLS)</f>
        <v>42991</v>
      </c>
      <c r="K29" s="41">
        <f>WORKDAY.INTL(K$9,$E29,1,HOLS)</f>
        <v>43020</v>
      </c>
      <c r="L29" s="41">
        <f>WORKDAY.INTL(L$9,$E29,1,HOLS)</f>
        <v>43052</v>
      </c>
      <c r="M29" s="41">
        <f>WORKDAY.INTL(M$9,$E29,1,HOLS)</f>
        <v>43082</v>
      </c>
      <c r="N29" s="41">
        <f>WORKDAY.INTL(N$9,$E29,1,HOLS)</f>
        <v>43112</v>
      </c>
      <c r="O29" s="41">
        <f>WORKDAY.INTL(O$9,$E29,1,HOLS)</f>
        <v>43144</v>
      </c>
      <c r="P29" s="41">
        <f>WORKDAY.INTL(P$9,$E29,1,HOLS)</f>
        <v>43172</v>
      </c>
      <c r="Q29" s="59"/>
      <c r="R29" s="36" t="str">
        <f>+IF(G29="","",IFERROR(VLOOKUP('Monthly Timetable'!G29,#REF!,2,FALSE),""))</f>
        <v/>
      </c>
    </row>
    <row r="30" spans="1:18" s="6" customFormat="1" ht="16.5" customHeight="1" x14ac:dyDescent="0.25">
      <c r="A30" s="47" t="s">
        <v>57</v>
      </c>
      <c r="B30" s="28" t="s">
        <v>99</v>
      </c>
      <c r="C30" s="14" t="s">
        <v>73</v>
      </c>
      <c r="D30" s="7">
        <v>4</v>
      </c>
      <c r="E30" s="80">
        <f t="shared" si="1"/>
        <v>3</v>
      </c>
      <c r="F30" s="40">
        <f>WORKDAY.INTL(F$9,$E30,1,HOLS)</f>
        <v>42860</v>
      </c>
      <c r="G30" s="40">
        <f>WORKDAY.INTL(G$9,$E30,1,HOLS)</f>
        <v>42892</v>
      </c>
      <c r="H30" s="40">
        <f>WORKDAY.INTL(H$9,$E30,1,HOLS)</f>
        <v>42922</v>
      </c>
      <c r="I30" s="40">
        <f>WORKDAY.INTL(I$9,$E30,1,HOLS)</f>
        <v>42951</v>
      </c>
      <c r="J30" s="40">
        <f>WORKDAY.INTL(J$9,$E30,1,HOLS)</f>
        <v>42984</v>
      </c>
      <c r="K30" s="40">
        <f>WORKDAY.INTL(K$9,$E30,1,HOLS)</f>
        <v>43013</v>
      </c>
      <c r="L30" s="40">
        <f>WORKDAY.INTL(L$9,$E30,1,HOLS)</f>
        <v>43045</v>
      </c>
      <c r="M30" s="40">
        <f>WORKDAY.INTL(M$9,$E30,1,HOLS)</f>
        <v>43075</v>
      </c>
      <c r="N30" s="40">
        <f>WORKDAY.INTL(N$9,$E30,1,HOLS)</f>
        <v>43105</v>
      </c>
      <c r="O30" s="40">
        <f>WORKDAY.INTL(O$9,$E30,1,HOLS)</f>
        <v>43137</v>
      </c>
      <c r="P30" s="40">
        <f>WORKDAY.INTL(P$9,$E30,1,HOLS)</f>
        <v>43165</v>
      </c>
      <c r="Q30" s="59"/>
      <c r="R30" s="35" t="str">
        <f>+IF(G30="","",IFERROR(VLOOKUP('Monthly Timetable'!G30,#REF!,2,FALSE),""))</f>
        <v/>
      </c>
    </row>
    <row r="31" spans="1:18" s="6" customFormat="1" ht="16.5" customHeight="1" x14ac:dyDescent="0.25">
      <c r="A31" s="49"/>
      <c r="B31" s="30" t="s">
        <v>6</v>
      </c>
      <c r="C31" s="17" t="s">
        <v>74</v>
      </c>
      <c r="D31" s="8">
        <v>4</v>
      </c>
      <c r="E31" s="82">
        <f t="shared" si="1"/>
        <v>3</v>
      </c>
      <c r="F31" s="42">
        <f>WORKDAY.INTL(F$9,$E31,1,HOLS)</f>
        <v>42860</v>
      </c>
      <c r="G31" s="42">
        <f>WORKDAY.INTL(G$9,$E31,1,HOLS)</f>
        <v>42892</v>
      </c>
      <c r="H31" s="42">
        <f>WORKDAY.INTL(H$9,$E31,1,HOLS)</f>
        <v>42922</v>
      </c>
      <c r="I31" s="42">
        <f>WORKDAY.INTL(I$9,$E31,1,HOLS)</f>
        <v>42951</v>
      </c>
      <c r="J31" s="42">
        <f>WORKDAY.INTL(J$9,$E31,1,HOLS)</f>
        <v>42984</v>
      </c>
      <c r="K31" s="42">
        <f>WORKDAY.INTL(K$9,$E31,1,HOLS)</f>
        <v>43013</v>
      </c>
      <c r="L31" s="42">
        <f>WORKDAY.INTL(L$9,$E31,1,HOLS)</f>
        <v>43045</v>
      </c>
      <c r="M31" s="42">
        <f>WORKDAY.INTL(M$9,$E31,1,HOLS)</f>
        <v>43075</v>
      </c>
      <c r="N31" s="42">
        <f>WORKDAY.INTL(N$9,$E31,1,HOLS)</f>
        <v>43105</v>
      </c>
      <c r="O31" s="42">
        <f>WORKDAY.INTL(O$9,$E31,1,HOLS)</f>
        <v>43137</v>
      </c>
      <c r="P31" s="42">
        <f>WORKDAY.INTL(P$9,$E31,1,HOLS)</f>
        <v>43165</v>
      </c>
      <c r="Q31" s="59"/>
      <c r="R31" s="37" t="str">
        <f>+IF(G31="","",IFERROR(VLOOKUP('Monthly Timetable'!G31,#REF!,2,FALSE),""))</f>
        <v/>
      </c>
    </row>
    <row r="32" spans="1:18" s="4" customFormat="1" ht="16.5" customHeight="1" x14ac:dyDescent="0.25">
      <c r="A32" s="13"/>
      <c r="B32" s="34" t="s">
        <v>77</v>
      </c>
      <c r="C32" s="19" t="s">
        <v>52</v>
      </c>
      <c r="D32" s="12">
        <v>5</v>
      </c>
      <c r="E32" s="83">
        <f t="shared" si="1"/>
        <v>4</v>
      </c>
      <c r="F32" s="44">
        <f>WORKDAY.INTL(F$9,$E32,1,HOLS)</f>
        <v>42863</v>
      </c>
      <c r="G32" s="44">
        <f>WORKDAY.INTL(G$9,$E32,1,HOLS)</f>
        <v>42893</v>
      </c>
      <c r="H32" s="44">
        <f>WORKDAY.INTL(H$9,$E32,1,HOLS)</f>
        <v>42923</v>
      </c>
      <c r="I32" s="44">
        <f>WORKDAY.INTL(I$9,$E32,1,HOLS)</f>
        <v>42954</v>
      </c>
      <c r="J32" s="44">
        <f>WORKDAY.INTL(J$9,$E32,1,HOLS)</f>
        <v>42985</v>
      </c>
      <c r="K32" s="44">
        <f>WORKDAY.INTL(K$9,$E32,1,HOLS)</f>
        <v>43014</v>
      </c>
      <c r="L32" s="44">
        <f>WORKDAY.INTL(L$9,$E32,1,HOLS)</f>
        <v>43046</v>
      </c>
      <c r="M32" s="44">
        <f>WORKDAY.INTL(M$9,$E32,1,HOLS)</f>
        <v>43076</v>
      </c>
      <c r="N32" s="44">
        <f>WORKDAY.INTL(N$9,$E32,1,HOLS)</f>
        <v>43108</v>
      </c>
      <c r="O32" s="44">
        <f>WORKDAY.INTL(O$9,$E32,1,HOLS)</f>
        <v>43138</v>
      </c>
      <c r="P32" s="44">
        <f>WORKDAY.INTL(P$9,$E32,1,HOLS)</f>
        <v>43166</v>
      </c>
      <c r="Q32" s="59"/>
      <c r="R32" s="39" t="str">
        <f>+IF(G32="","",IFERROR(VLOOKUP('Monthly Timetable'!G32,#REF!,2,FALSE),""))</f>
        <v/>
      </c>
    </row>
    <row r="33" spans="1:18" s="6" customFormat="1" ht="16.5" customHeight="1" x14ac:dyDescent="0.25">
      <c r="A33" s="53" t="s">
        <v>61</v>
      </c>
      <c r="B33" s="31" t="s">
        <v>103</v>
      </c>
      <c r="C33" s="14" t="s">
        <v>62</v>
      </c>
      <c r="D33" s="7">
        <v>5</v>
      </c>
      <c r="E33" s="80">
        <f t="shared" si="1"/>
        <v>4</v>
      </c>
      <c r="F33" s="40">
        <f>WORKDAY.INTL(F$9,$E33,1,HOLS)</f>
        <v>42863</v>
      </c>
      <c r="G33" s="40">
        <f>WORKDAY.INTL(G$9,$E33,1,HOLS)</f>
        <v>42893</v>
      </c>
      <c r="H33" s="40">
        <f>WORKDAY.INTL(H$9,$E33,1,HOLS)</f>
        <v>42923</v>
      </c>
      <c r="I33" s="40">
        <f>WORKDAY.INTL(I$9,$E33,1,HOLS)</f>
        <v>42954</v>
      </c>
      <c r="J33" s="40">
        <f>WORKDAY.INTL(J$9,$E33,1,HOLS)</f>
        <v>42985</v>
      </c>
      <c r="K33" s="40">
        <f>WORKDAY.INTL(K$9,$E33,1,HOLS)</f>
        <v>43014</v>
      </c>
      <c r="L33" s="40">
        <f>WORKDAY.INTL(L$9,$E33,1,HOLS)</f>
        <v>43046</v>
      </c>
      <c r="M33" s="40">
        <f>WORKDAY.INTL(M$9,$E33,1,HOLS)</f>
        <v>43076</v>
      </c>
      <c r="N33" s="40">
        <f>WORKDAY.INTL(N$9,$E33,1,HOLS)</f>
        <v>43108</v>
      </c>
      <c r="O33" s="40">
        <f>WORKDAY.INTL(O$9,$E33,1,HOLS)</f>
        <v>43138</v>
      </c>
      <c r="P33" s="40">
        <f>WORKDAY.INTL(P$9,$E33,1,HOLS)</f>
        <v>43166</v>
      </c>
      <c r="Q33" s="59"/>
      <c r="R33" s="35" t="str">
        <f>+IF(G33="","",IFERROR(VLOOKUP('Monthly Timetable'!G33,#REF!,2,FALSE),""))</f>
        <v/>
      </c>
    </row>
    <row r="34" spans="1:18" s="6" customFormat="1" ht="16.5" customHeight="1" x14ac:dyDescent="0.25">
      <c r="A34" s="54"/>
      <c r="B34" s="28" t="s">
        <v>100</v>
      </c>
      <c r="C34" s="14" t="s">
        <v>108</v>
      </c>
      <c r="D34" s="7">
        <v>7</v>
      </c>
      <c r="E34" s="80">
        <f t="shared" si="1"/>
        <v>6</v>
      </c>
      <c r="F34" s="41">
        <f>WORKDAY.INTL(F$9,$E34,1,HOLS)</f>
        <v>42865</v>
      </c>
      <c r="G34" s="41">
        <f>WORKDAY.INTL(G$9,$E34,1,HOLS)</f>
        <v>42895</v>
      </c>
      <c r="H34" s="41">
        <f>WORKDAY.INTL(H$9,$E34,1,HOLS)</f>
        <v>42927</v>
      </c>
      <c r="I34" s="41">
        <f>WORKDAY.INTL(I$9,$E34,1,HOLS)</f>
        <v>42956</v>
      </c>
      <c r="J34" s="41">
        <f>WORKDAY.INTL(J$9,$E34,1,HOLS)</f>
        <v>42989</v>
      </c>
      <c r="K34" s="41">
        <f>WORKDAY.INTL(K$9,$E34,1,HOLS)</f>
        <v>43018</v>
      </c>
      <c r="L34" s="41">
        <f>WORKDAY.INTL(L$9,$E34,1,HOLS)</f>
        <v>43048</v>
      </c>
      <c r="M34" s="41">
        <f>WORKDAY.INTL(M$9,$E34,1,HOLS)</f>
        <v>43080</v>
      </c>
      <c r="N34" s="41">
        <f>WORKDAY.INTL(N$9,$E34,1,HOLS)</f>
        <v>43110</v>
      </c>
      <c r="O34" s="41">
        <f>WORKDAY.INTL(O$9,$E34,1,HOLS)</f>
        <v>43140</v>
      </c>
      <c r="P34" s="41">
        <f>WORKDAY.INTL(P$9,$E34,1,HOLS)</f>
        <v>43168</v>
      </c>
      <c r="Q34" s="59"/>
      <c r="R34" s="36" t="str">
        <f>+IF(G34="","",IFERROR(VLOOKUP('Monthly Timetable'!G34,#REF!,2,FALSE),""))</f>
        <v/>
      </c>
    </row>
    <row r="35" spans="1:18" s="6" customFormat="1" ht="16.5" customHeight="1" x14ac:dyDescent="0.25">
      <c r="A35" s="55"/>
      <c r="B35" s="30" t="s">
        <v>102</v>
      </c>
      <c r="C35" s="17" t="s">
        <v>76</v>
      </c>
      <c r="D35" s="8">
        <v>7</v>
      </c>
      <c r="E35" s="82">
        <f t="shared" si="1"/>
        <v>6</v>
      </c>
      <c r="F35" s="42">
        <f>WORKDAY.INTL(F$9,$E35,1,HOLS)</f>
        <v>42865</v>
      </c>
      <c r="G35" s="42">
        <f>WORKDAY.INTL(G$9,$E35,1,HOLS)</f>
        <v>42895</v>
      </c>
      <c r="H35" s="42">
        <f>WORKDAY.INTL(H$9,$E35,1,HOLS)</f>
        <v>42927</v>
      </c>
      <c r="I35" s="41">
        <f>WORKDAY.INTL(I$9,$E35,1,HOLS)</f>
        <v>42956</v>
      </c>
      <c r="J35" s="41">
        <f>WORKDAY.INTL(J$9,$E35,1,HOLS)</f>
        <v>42989</v>
      </c>
      <c r="K35" s="41">
        <f>WORKDAY.INTL(K$9,$E35,1,HOLS)</f>
        <v>43018</v>
      </c>
      <c r="L35" s="41">
        <f>WORKDAY.INTL(L$9,$E35,1,HOLS)</f>
        <v>43048</v>
      </c>
      <c r="M35" s="41">
        <f>WORKDAY.INTL(M$9,$E35,1,HOLS)</f>
        <v>43080</v>
      </c>
      <c r="N35" s="41">
        <f>WORKDAY.INTL(N$9,$E35,1,HOLS)</f>
        <v>43110</v>
      </c>
      <c r="O35" s="41">
        <f>WORKDAY.INTL(O$9,$E35,1,HOLS)</f>
        <v>43140</v>
      </c>
      <c r="P35" s="41">
        <f>WORKDAY.INTL(P$9,$E35,1,HOLS)</f>
        <v>43168</v>
      </c>
      <c r="Q35" s="59"/>
      <c r="R35" s="36" t="str">
        <f>+IF(G35="","",IFERROR(VLOOKUP('Monthly Timetable'!G35,#REF!,2,FALSE),""))</f>
        <v/>
      </c>
    </row>
    <row r="36" spans="1:18" s="4" customFormat="1" ht="16.5" customHeight="1" x14ac:dyDescent="0.25">
      <c r="A36" s="60"/>
      <c r="B36" s="61"/>
      <c r="C36" s="19" t="s">
        <v>58</v>
      </c>
      <c r="D36" s="12">
        <v>7</v>
      </c>
      <c r="E36" s="83">
        <f t="shared" si="1"/>
        <v>6</v>
      </c>
      <c r="F36" s="44">
        <f>WORKDAY.INTL(F$9,$E36,1,HOLS)</f>
        <v>42865</v>
      </c>
      <c r="G36" s="44">
        <f>WORKDAY.INTL(G$9,$E36,1,HOLS)</f>
        <v>42895</v>
      </c>
      <c r="H36" s="44">
        <f>WORKDAY.INTL(H$9,$E36,1,HOLS)</f>
        <v>42927</v>
      </c>
      <c r="I36" s="44">
        <f>WORKDAY.INTL(I$9,$E36,1,HOLS)</f>
        <v>42956</v>
      </c>
      <c r="J36" s="44">
        <f>WORKDAY.INTL(J$9,$E36,1,HOLS)</f>
        <v>42989</v>
      </c>
      <c r="K36" s="44">
        <f>WORKDAY.INTL(K$9,$E36,1,HOLS)</f>
        <v>43018</v>
      </c>
      <c r="L36" s="44">
        <f>WORKDAY.INTL(L$9,$E36,1,HOLS)</f>
        <v>43048</v>
      </c>
      <c r="M36" s="44">
        <f>WORKDAY.INTL(M$9,$E36,1,HOLS)</f>
        <v>43080</v>
      </c>
      <c r="N36" s="44">
        <f>WORKDAY.INTL(N$9,$E36,1,HOLS)</f>
        <v>43110</v>
      </c>
      <c r="O36" s="44">
        <f>WORKDAY.INTL(O$9,$E36,1,HOLS)</f>
        <v>43140</v>
      </c>
      <c r="P36" s="44">
        <f>WORKDAY.INTL(P$9,$E36,1,HOLS)</f>
        <v>43168</v>
      </c>
      <c r="Q36" s="59"/>
      <c r="R36" s="39" t="str">
        <f>+IF(G36="","",IFERROR(VLOOKUP('Monthly Timetable'!G36,#REF!,2,FALSE),""))</f>
        <v/>
      </c>
    </row>
    <row r="37" spans="1:18" s="6" customFormat="1" ht="16.5" customHeight="1" x14ac:dyDescent="0.25">
      <c r="A37" s="50" t="s">
        <v>63</v>
      </c>
      <c r="B37" s="31" t="s">
        <v>103</v>
      </c>
      <c r="C37" s="21" t="s">
        <v>71</v>
      </c>
      <c r="D37" s="7">
        <v>6</v>
      </c>
      <c r="E37" s="80">
        <f t="shared" si="1"/>
        <v>5</v>
      </c>
      <c r="F37" s="40">
        <f>WORKDAY.INTL(F$9,$E37,1,HOLS)</f>
        <v>42864</v>
      </c>
      <c r="G37" s="40">
        <f>WORKDAY.INTL(G$9,$E37,1,HOLS)</f>
        <v>42894</v>
      </c>
      <c r="H37" s="40">
        <f>WORKDAY.INTL(H$9,$E37,1,HOLS)</f>
        <v>42926</v>
      </c>
      <c r="I37" s="40">
        <f>WORKDAY.INTL(I$9,$E37,1,HOLS)</f>
        <v>42955</v>
      </c>
      <c r="J37" s="40">
        <f>WORKDAY.INTL(J$9,$E37,1,HOLS)</f>
        <v>42986</v>
      </c>
      <c r="K37" s="40">
        <f>WORKDAY.INTL(K$9,$E37,1,HOLS)</f>
        <v>43017</v>
      </c>
      <c r="L37" s="40">
        <f>WORKDAY.INTL(L$9,$E37,1,HOLS)</f>
        <v>43047</v>
      </c>
      <c r="M37" s="40">
        <f>WORKDAY.INTL(M$9,$E37,1,HOLS)</f>
        <v>43077</v>
      </c>
      <c r="N37" s="40">
        <f>WORKDAY.INTL(N$9,$E37,1,HOLS)</f>
        <v>43109</v>
      </c>
      <c r="O37" s="40">
        <f>WORKDAY.INTL(O$9,$E37,1,HOLS)</f>
        <v>43139</v>
      </c>
      <c r="P37" s="40">
        <f>WORKDAY.INTL(P$9,$E37,1,HOLS)</f>
        <v>43167</v>
      </c>
      <c r="Q37" s="59"/>
      <c r="R37" s="35" t="str">
        <f>+IF(G37="","",IFERROR(VLOOKUP('Monthly Timetable'!G37,#REF!,2,FALSE),""))</f>
        <v/>
      </c>
    </row>
    <row r="38" spans="1:18" s="6" customFormat="1" ht="16.2" customHeight="1" x14ac:dyDescent="0.25">
      <c r="A38" s="51"/>
      <c r="B38" s="33" t="s">
        <v>103</v>
      </c>
      <c r="C38" s="24" t="s">
        <v>60</v>
      </c>
      <c r="D38" s="5">
        <v>10</v>
      </c>
      <c r="E38" s="81">
        <f t="shared" si="1"/>
        <v>9</v>
      </c>
      <c r="F38" s="41">
        <f>WORKDAY.INTL(F$9,$E38,1,HOLS)</f>
        <v>42870</v>
      </c>
      <c r="G38" s="41">
        <f>WORKDAY.INTL(G$9,$E38,1,HOLS)</f>
        <v>42900</v>
      </c>
      <c r="H38" s="41">
        <f>WORKDAY.INTL(H$9,$E38,1,HOLS)</f>
        <v>42930</v>
      </c>
      <c r="I38" s="41">
        <f>WORKDAY.INTL(I$9,$E38,1,HOLS)</f>
        <v>42961</v>
      </c>
      <c r="J38" s="41">
        <f>WORKDAY.INTL(J$9,$E38,1,HOLS)</f>
        <v>42992</v>
      </c>
      <c r="K38" s="41">
        <f>WORKDAY.INTL(K$9,$E38,1,HOLS)</f>
        <v>43021</v>
      </c>
      <c r="L38" s="41">
        <f>WORKDAY.INTL(L$9,$E38,1,HOLS)</f>
        <v>43053</v>
      </c>
      <c r="M38" s="41">
        <f>WORKDAY.INTL(M$9,$E38,1,HOLS)</f>
        <v>43083</v>
      </c>
      <c r="N38" s="41">
        <f>WORKDAY.INTL(N$9,$E38,1,HOLS)</f>
        <v>43115</v>
      </c>
      <c r="O38" s="41">
        <f>WORKDAY.INTL(O$9,$E38,1,HOLS)</f>
        <v>43145</v>
      </c>
      <c r="P38" s="41">
        <f>WORKDAY.INTL(P$9,$E38,1,HOLS)</f>
        <v>43173</v>
      </c>
      <c r="Q38" s="59"/>
      <c r="R38" s="36"/>
    </row>
    <row r="39" spans="1:18" s="6" customFormat="1" ht="16.2" customHeight="1" x14ac:dyDescent="0.25">
      <c r="A39" s="51"/>
      <c r="B39" s="33" t="s">
        <v>103</v>
      </c>
      <c r="C39" s="24" t="s">
        <v>59</v>
      </c>
      <c r="D39" s="5">
        <v>15</v>
      </c>
      <c r="E39" s="81">
        <f t="shared" si="1"/>
        <v>14</v>
      </c>
      <c r="F39" s="41">
        <f>WORKDAY.INTL(F$9,$E39,1,HOLS)</f>
        <v>42877</v>
      </c>
      <c r="G39" s="41">
        <f>WORKDAY.INTL(G$9,$E39,1,HOLS)</f>
        <v>42907</v>
      </c>
      <c r="H39" s="41">
        <f>WORKDAY.INTL(H$9,$E39,1,HOLS)</f>
        <v>42937</v>
      </c>
      <c r="I39" s="41">
        <f>WORKDAY.INTL(I$9,$E39,1,HOLS)</f>
        <v>42968</v>
      </c>
      <c r="J39" s="41">
        <f>WORKDAY.INTL(J$9,$E39,1,HOLS)</f>
        <v>42999</v>
      </c>
      <c r="K39" s="41">
        <f>WORKDAY.INTL(K$9,$E39,1,HOLS)</f>
        <v>43028</v>
      </c>
      <c r="L39" s="41">
        <f>WORKDAY.INTL(L$9,$E39,1,HOLS)</f>
        <v>43060</v>
      </c>
      <c r="M39" s="41">
        <f>WORKDAY.INTL(M$9,$E39,1,HOLS)</f>
        <v>43090</v>
      </c>
      <c r="N39" s="41">
        <f>WORKDAY.INTL(N$9,$E39,1,HOLS)</f>
        <v>43122</v>
      </c>
      <c r="O39" s="41">
        <f>WORKDAY.INTL(O$9,$E39,1,HOLS)</f>
        <v>43152</v>
      </c>
      <c r="P39" s="41">
        <f>WORKDAY.INTL(P$9,$E39,1,HOLS)</f>
        <v>43180</v>
      </c>
      <c r="Q39" s="59"/>
      <c r="R39" s="36"/>
    </row>
    <row r="40" spans="1:18" s="6" customFormat="1" ht="16.5" customHeight="1" x14ac:dyDescent="0.25">
      <c r="A40" s="73" t="s">
        <v>64</v>
      </c>
      <c r="B40" s="31" t="s">
        <v>101</v>
      </c>
      <c r="C40" s="20" t="s">
        <v>67</v>
      </c>
      <c r="D40" s="7">
        <v>7</v>
      </c>
      <c r="E40" s="80">
        <f t="shared" si="1"/>
        <v>6</v>
      </c>
      <c r="F40" s="40">
        <f>WORKDAY.INTL(F$9,$E40,1,HOLS)</f>
        <v>42865</v>
      </c>
      <c r="G40" s="40">
        <f>WORKDAY.INTL(G$9,$E40,1,HOLS)</f>
        <v>42895</v>
      </c>
      <c r="H40" s="40">
        <f>WORKDAY.INTL(H$9,$E40,1,HOLS)</f>
        <v>42927</v>
      </c>
      <c r="I40" s="40">
        <f>WORKDAY.INTL(I$9,$E40,1,HOLS)</f>
        <v>42956</v>
      </c>
      <c r="J40" s="40">
        <f>WORKDAY.INTL(J$9,$E40,1,HOLS)</f>
        <v>42989</v>
      </c>
      <c r="K40" s="40">
        <f>WORKDAY.INTL(K$9,$E40,1,HOLS)</f>
        <v>43018</v>
      </c>
      <c r="L40" s="40">
        <f>WORKDAY.INTL(L$9,$E40,1,HOLS)</f>
        <v>43048</v>
      </c>
      <c r="M40" s="40">
        <f>WORKDAY.INTL(M$9,$E40,1,HOLS)</f>
        <v>43080</v>
      </c>
      <c r="N40" s="40">
        <f>WORKDAY.INTL(N$9,$E40,1,HOLS)</f>
        <v>43110</v>
      </c>
      <c r="O40" s="40">
        <f>WORKDAY.INTL(O$9,$E40,1,HOLS)</f>
        <v>43140</v>
      </c>
      <c r="P40" s="40">
        <f>WORKDAY.INTL(P$9,$E40,1,HOLS)</f>
        <v>43168</v>
      </c>
      <c r="Q40" s="59"/>
      <c r="R40" s="36"/>
    </row>
    <row r="41" spans="1:18" s="6" customFormat="1" ht="16.5" customHeight="1" x14ac:dyDescent="0.25">
      <c r="A41" s="73"/>
      <c r="B41" s="32" t="s">
        <v>101</v>
      </c>
      <c r="C41" s="22" t="s">
        <v>93</v>
      </c>
      <c r="D41" s="8">
        <v>7</v>
      </c>
      <c r="E41" s="82">
        <f t="shared" si="1"/>
        <v>6</v>
      </c>
      <c r="F41" s="42">
        <f>WORKDAY.INTL(F$9,$E41,1,HOLS)</f>
        <v>42865</v>
      </c>
      <c r="G41" s="42">
        <f>WORKDAY.INTL(G$9,$E41,1,HOLS)</f>
        <v>42895</v>
      </c>
      <c r="H41" s="42">
        <f>WORKDAY.INTL(H$9,$E41,1,HOLS)</f>
        <v>42927</v>
      </c>
      <c r="I41" s="42">
        <f>WORKDAY.INTL(I$9,$E41,1,HOLS)</f>
        <v>42956</v>
      </c>
      <c r="J41" s="42">
        <f>WORKDAY.INTL(J$9,$E41,1,HOLS)</f>
        <v>42989</v>
      </c>
      <c r="K41" s="42">
        <f>WORKDAY.INTL(K$9,$E41,1,HOLS)</f>
        <v>43018</v>
      </c>
      <c r="L41" s="42">
        <f>WORKDAY.INTL(L$9,$E41,1,HOLS)</f>
        <v>43048</v>
      </c>
      <c r="M41" s="42">
        <f>WORKDAY.INTL(M$9,$E41,1,HOLS)</f>
        <v>43080</v>
      </c>
      <c r="N41" s="42">
        <f>WORKDAY.INTL(N$9,$E41,1,HOLS)</f>
        <v>43110</v>
      </c>
      <c r="O41" s="42">
        <f>WORKDAY.INTL(O$9,$E41,1,HOLS)</f>
        <v>43140</v>
      </c>
      <c r="P41" s="42">
        <f>WORKDAY.INTL(P$9,$E41,1,HOLS)</f>
        <v>43168</v>
      </c>
      <c r="Q41" s="59"/>
      <c r="R41" s="36" t="str">
        <f>+IF(G41="","",IFERROR(VLOOKUP('Monthly Timetable'!G41,#REF!,2,FALSE),""))</f>
        <v/>
      </c>
    </row>
    <row r="42" spans="1:18" s="6" customFormat="1" ht="16.5" customHeight="1" x14ac:dyDescent="0.25">
      <c r="A42" s="48" t="s">
        <v>30</v>
      </c>
      <c r="B42" s="29" t="s">
        <v>100</v>
      </c>
      <c r="C42" s="16" t="s">
        <v>75</v>
      </c>
      <c r="D42" s="5">
        <v>6</v>
      </c>
      <c r="E42" s="81">
        <f t="shared" si="1"/>
        <v>5</v>
      </c>
      <c r="F42" s="41">
        <f>WORKDAY.INTL(F$9,$E42,1,HOLS)</f>
        <v>42864</v>
      </c>
      <c r="G42" s="41">
        <f>WORKDAY.INTL(G$9,$E42,1,HOLS)</f>
        <v>42894</v>
      </c>
      <c r="H42" s="41">
        <f>WORKDAY.INTL(H$9,$E42,1,HOLS)</f>
        <v>42926</v>
      </c>
      <c r="I42" s="41">
        <f>WORKDAY.INTL(I$9,$E42,1,HOLS)</f>
        <v>42955</v>
      </c>
      <c r="J42" s="41">
        <f>WORKDAY.INTL(J$9,$E42,1,HOLS)</f>
        <v>42986</v>
      </c>
      <c r="K42" s="41">
        <f>WORKDAY.INTL(K$9,$E42,1,HOLS)</f>
        <v>43017</v>
      </c>
      <c r="L42" s="41">
        <f>WORKDAY.INTL(L$9,$E42,1,HOLS)</f>
        <v>43047</v>
      </c>
      <c r="M42" s="41">
        <f>WORKDAY.INTL(M$9,$E42,1,HOLS)</f>
        <v>43077</v>
      </c>
      <c r="N42" s="41">
        <f>WORKDAY.INTL(N$9,$E42,1,HOLS)</f>
        <v>43109</v>
      </c>
      <c r="O42" s="41">
        <f>WORKDAY.INTL(O$9,$E42,1,HOLS)</f>
        <v>43139</v>
      </c>
      <c r="P42" s="41">
        <f>WORKDAY.INTL(P$9,$E42,1,HOLS)</f>
        <v>43167</v>
      </c>
      <c r="Q42" s="59"/>
      <c r="R42" s="36" t="str">
        <f>+IF(G42="","",IFERROR(VLOOKUP('Monthly Timetable'!G42,#REF!,2,FALSE),""))</f>
        <v/>
      </c>
    </row>
    <row r="43" spans="1:18" s="6" customFormat="1" ht="16.5" customHeight="1" x14ac:dyDescent="0.25">
      <c r="A43" s="48"/>
      <c r="B43" s="29" t="s">
        <v>100</v>
      </c>
      <c r="C43" s="16" t="s">
        <v>53</v>
      </c>
      <c r="D43" s="5">
        <v>16</v>
      </c>
      <c r="E43" s="81">
        <f t="shared" si="1"/>
        <v>15</v>
      </c>
      <c r="F43" s="41">
        <f>WORKDAY.INTL(F$9,$E43,1,HOLS)</f>
        <v>42878</v>
      </c>
      <c r="G43" s="41">
        <f>WORKDAY.INTL(G$9,$E43,1,HOLS)</f>
        <v>42908</v>
      </c>
      <c r="H43" s="41">
        <f>WORKDAY.INTL(H$9,$E43,1,HOLS)</f>
        <v>42940</v>
      </c>
      <c r="I43" s="41">
        <f>WORKDAY.INTL(I$9,$E43,1,HOLS)</f>
        <v>42969</v>
      </c>
      <c r="J43" s="41">
        <f>WORKDAY.INTL(J$9,$E43,1,HOLS)</f>
        <v>43000</v>
      </c>
      <c r="K43" s="41">
        <f>WORKDAY.INTL(K$9,$E43,1,HOLS)</f>
        <v>43031</v>
      </c>
      <c r="L43" s="41">
        <f>WORKDAY.INTL(L$9,$E43,1,HOLS)</f>
        <v>43061</v>
      </c>
      <c r="M43" s="41">
        <f>WORKDAY.INTL(M$9,$E43,1,HOLS)</f>
        <v>43091</v>
      </c>
      <c r="N43" s="41">
        <f>WORKDAY.INTL(N$9,$E43,1,HOLS)</f>
        <v>43123</v>
      </c>
      <c r="O43" s="41">
        <f>WORKDAY.INTL(O$9,$E43,1,HOLS)</f>
        <v>43153</v>
      </c>
      <c r="P43" s="41">
        <f>WORKDAY.INTL(P$9,$E43,1,HOLS)</f>
        <v>43181</v>
      </c>
      <c r="Q43" s="59"/>
      <c r="R43" s="36" t="str">
        <f>+IF(G43="","",IFERROR(VLOOKUP('Monthly Timetable'!G43,#REF!,2,FALSE),""))</f>
        <v/>
      </c>
    </row>
    <row r="44" spans="1:18" s="6" customFormat="1" ht="16.5" customHeight="1" x14ac:dyDescent="0.25">
      <c r="A44" s="48"/>
      <c r="B44" s="29" t="s">
        <v>100</v>
      </c>
      <c r="C44" s="16" t="s">
        <v>54</v>
      </c>
      <c r="D44" s="5">
        <v>18</v>
      </c>
      <c r="E44" s="81">
        <f t="shared" si="1"/>
        <v>17</v>
      </c>
      <c r="F44" s="41">
        <f>WORKDAY.INTL(F$9,$E44,1,HOLS)</f>
        <v>42880</v>
      </c>
      <c r="G44" s="41">
        <f>WORKDAY.INTL(G$9,$E44,1,HOLS)</f>
        <v>42912</v>
      </c>
      <c r="H44" s="41">
        <f>WORKDAY.INTL(H$9,$E44,1,HOLS)</f>
        <v>42942</v>
      </c>
      <c r="I44" s="41">
        <f>WORKDAY.INTL(I$9,$E44,1,HOLS)</f>
        <v>42971</v>
      </c>
      <c r="J44" s="41">
        <f>WORKDAY.INTL(J$9,$E44,1,HOLS)</f>
        <v>43004</v>
      </c>
      <c r="K44" s="41">
        <f>WORKDAY.INTL(K$9,$E44,1,HOLS)</f>
        <v>43033</v>
      </c>
      <c r="L44" s="41">
        <f>WORKDAY.INTL(L$9,$E44,1,HOLS)</f>
        <v>43063</v>
      </c>
      <c r="M44" s="41">
        <f>WORKDAY.INTL(M$9,$E44,1,HOLS)</f>
        <v>43097</v>
      </c>
      <c r="N44" s="41">
        <f>WORKDAY.INTL(N$9,$E44,1,HOLS)</f>
        <v>43125</v>
      </c>
      <c r="O44" s="41">
        <f>WORKDAY.INTL(O$9,$E44,1,HOLS)</f>
        <v>43157</v>
      </c>
      <c r="P44" s="41">
        <f>WORKDAY.INTL(P$9,$E44,1,HOLS)</f>
        <v>43185</v>
      </c>
      <c r="Q44" s="59"/>
      <c r="R44" s="36"/>
    </row>
    <row r="45" spans="1:18" s="6" customFormat="1" ht="16.5" customHeight="1" x14ac:dyDescent="0.25">
      <c r="A45" s="49"/>
      <c r="B45" s="29" t="s">
        <v>100</v>
      </c>
      <c r="C45" s="16" t="s">
        <v>94</v>
      </c>
      <c r="D45" s="5">
        <v>20</v>
      </c>
      <c r="E45" s="81">
        <f t="shared" si="1"/>
        <v>19</v>
      </c>
      <c r="F45" s="41">
        <f>WORKDAY.INTL(F$9,$E45,1,HOLS)</f>
        <v>42885</v>
      </c>
      <c r="G45" s="41">
        <f>WORKDAY.INTL(G$9,$E45,1,HOLS)</f>
        <v>42914</v>
      </c>
      <c r="H45" s="41">
        <f>WORKDAY.INTL(H$9,$E45,1,HOLS)</f>
        <v>42944</v>
      </c>
      <c r="I45" s="41">
        <f>WORKDAY.INTL(I$9,$E45,1,HOLS)</f>
        <v>42976</v>
      </c>
      <c r="J45" s="41">
        <f>WORKDAY.INTL(J$9,$E45,1,HOLS)</f>
        <v>43006</v>
      </c>
      <c r="K45" s="41">
        <f>WORKDAY.INTL(K$9,$E45,1,HOLS)</f>
        <v>43035</v>
      </c>
      <c r="L45" s="41">
        <f>WORKDAY.INTL(L$9,$E45,1,HOLS)</f>
        <v>43067</v>
      </c>
      <c r="M45" s="41">
        <f>WORKDAY.INTL(M$9,$E45,1,HOLS)</f>
        <v>43102</v>
      </c>
      <c r="N45" s="41">
        <f>WORKDAY.INTL(N$9,$E45,1,HOLS)</f>
        <v>43129</v>
      </c>
      <c r="O45" s="41">
        <f>WORKDAY.INTL(O$9,$E45,1,HOLS)</f>
        <v>43159</v>
      </c>
      <c r="P45" s="41">
        <f>WORKDAY.INTL(P$9,$E45,1,HOLS)</f>
        <v>43187</v>
      </c>
      <c r="Q45" s="59"/>
      <c r="R45" s="36"/>
    </row>
    <row r="46" spans="1:18" s="6" customFormat="1" ht="16.5" customHeight="1" x14ac:dyDescent="0.25">
      <c r="A46" s="50" t="s">
        <v>32</v>
      </c>
      <c r="B46" s="31" t="s">
        <v>100</v>
      </c>
      <c r="C46" s="21" t="s">
        <v>55</v>
      </c>
      <c r="D46" s="7">
        <v>18</v>
      </c>
      <c r="E46" s="80">
        <f t="shared" si="1"/>
        <v>17</v>
      </c>
      <c r="F46" s="40">
        <f>WORKDAY.INTL(F$9,$E46,1,HOLS)</f>
        <v>42880</v>
      </c>
      <c r="G46" s="40">
        <f>WORKDAY.INTL(G$9,$E46,1,HOLS)</f>
        <v>42912</v>
      </c>
      <c r="H46" s="40">
        <f>WORKDAY.INTL(H$9,$E46,1,HOLS)</f>
        <v>42942</v>
      </c>
      <c r="I46" s="40">
        <f>WORKDAY.INTL(I$9,$E46,1,HOLS)</f>
        <v>42971</v>
      </c>
      <c r="J46" s="40">
        <f>WORKDAY.INTL(J$9,$E46,1,HOLS)</f>
        <v>43004</v>
      </c>
      <c r="K46" s="40">
        <f>WORKDAY.INTL(K$9,$E46,1,HOLS)</f>
        <v>43033</v>
      </c>
      <c r="L46" s="40">
        <f>WORKDAY.INTL(L$9,$E46,1,HOLS)</f>
        <v>43063</v>
      </c>
      <c r="M46" s="40">
        <f>WORKDAY.INTL(M$9,$E46,1,HOLS)</f>
        <v>43097</v>
      </c>
      <c r="N46" s="40">
        <f>WORKDAY.INTL(N$9,$E46,1,HOLS)</f>
        <v>43125</v>
      </c>
      <c r="O46" s="40">
        <f>WORKDAY.INTL(O$9,$E46,1,HOLS)</f>
        <v>43157</v>
      </c>
      <c r="P46" s="40">
        <f>WORKDAY.INTL(P$9,$E46,1,HOLS)</f>
        <v>43185</v>
      </c>
      <c r="Q46" s="59"/>
      <c r="R46" s="35" t="str">
        <f>+IF(G46="","",IFERROR(VLOOKUP('Monthly Timetable'!G46,#REF!,2,FALSE),""))</f>
        <v/>
      </c>
    </row>
    <row r="47" spans="1:18" s="6" customFormat="1" ht="16.5" customHeight="1" x14ac:dyDescent="0.25">
      <c r="A47" s="52"/>
      <c r="B47" s="32" t="s">
        <v>100</v>
      </c>
      <c r="C47" s="23" t="s">
        <v>56</v>
      </c>
      <c r="D47" s="8">
        <v>20</v>
      </c>
      <c r="E47" s="82">
        <f t="shared" si="1"/>
        <v>19</v>
      </c>
      <c r="F47" s="42">
        <f>WORKDAY.INTL(F$9,$E47,1,HOLS)</f>
        <v>42885</v>
      </c>
      <c r="G47" s="42">
        <f>WORKDAY.INTL(G$9,$E47,1,HOLS)</f>
        <v>42914</v>
      </c>
      <c r="H47" s="42">
        <f>WORKDAY.INTL(H$9,$E47,1,HOLS)</f>
        <v>42944</v>
      </c>
      <c r="I47" s="42">
        <f>WORKDAY.INTL(I$9,$E47,1,HOLS)</f>
        <v>42976</v>
      </c>
      <c r="J47" s="42">
        <f>WORKDAY.INTL(J$9,$E47,1,HOLS)</f>
        <v>43006</v>
      </c>
      <c r="K47" s="42">
        <f>WORKDAY.INTL(K$9,$E47,1,HOLS)</f>
        <v>43035</v>
      </c>
      <c r="L47" s="42">
        <f>WORKDAY.INTL(L$9,$E47,1,HOLS)</f>
        <v>43067</v>
      </c>
      <c r="M47" s="42">
        <f>WORKDAY.INTL(M$9,$E47,1,HOLS)</f>
        <v>43102</v>
      </c>
      <c r="N47" s="42">
        <f>WORKDAY.INTL(N$9,$E47,1,HOLS)</f>
        <v>43129</v>
      </c>
      <c r="O47" s="42">
        <f>WORKDAY.INTL(O$9,$E47,1,HOLS)</f>
        <v>43159</v>
      </c>
      <c r="P47" s="42">
        <f>WORKDAY.INTL(P$9,$E47,1,HOLS)</f>
        <v>43187</v>
      </c>
      <c r="Q47" s="99"/>
      <c r="R47" s="37" t="str">
        <f>+IF(G47="","",IFERROR(VLOOKUP('Monthly Timetable'!G47,#REF!,2,FALSE),""))</f>
        <v/>
      </c>
    </row>
    <row r="48" spans="1:18" ht="21" customHeight="1" x14ac:dyDescent="0.25">
      <c r="D48" s="6"/>
      <c r="E48" s="6"/>
    </row>
    <row r="49" spans="4:17" ht="21" customHeight="1" x14ac:dyDescent="0.25">
      <c r="D49" s="6"/>
      <c r="E49" s="6"/>
    </row>
    <row r="50" spans="4:17" ht="21" customHeight="1" x14ac:dyDescent="0.25"/>
    <row r="51" spans="4:17" ht="21" customHeight="1" x14ac:dyDescent="0.25"/>
    <row r="52" spans="4:17" ht="21" customHeight="1" x14ac:dyDescent="0.25">
      <c r="Q52" s="1"/>
    </row>
    <row r="53" spans="4:17" ht="21" customHeight="1" x14ac:dyDescent="0.25">
      <c r="Q53" s="1"/>
    </row>
    <row r="54" spans="4:17" ht="21" customHeight="1" x14ac:dyDescent="0.25">
      <c r="Q54" s="1"/>
    </row>
    <row r="55" spans="4:17" ht="21" customHeight="1" x14ac:dyDescent="0.25">
      <c r="Q55" s="1"/>
    </row>
    <row r="56" spans="4:17" ht="21" customHeight="1" x14ac:dyDescent="0.25">
      <c r="Q56" s="1"/>
    </row>
    <row r="57" spans="4:17" ht="21" customHeight="1" x14ac:dyDescent="0.25">
      <c r="Q57" s="1"/>
    </row>
    <row r="58" spans="4:17" ht="21" customHeight="1" x14ac:dyDescent="0.25">
      <c r="Q58" s="1"/>
    </row>
    <row r="59" spans="4:17" ht="21" customHeight="1" x14ac:dyDescent="0.25">
      <c r="Q59" s="1"/>
    </row>
    <row r="60" spans="4:17" ht="21" customHeight="1" x14ac:dyDescent="0.25">
      <c r="Q60" s="1"/>
    </row>
    <row r="61" spans="4:17" ht="21" customHeight="1" x14ac:dyDescent="0.25">
      <c r="Q61" s="1"/>
    </row>
    <row r="62" spans="4:17" ht="21" customHeight="1" x14ac:dyDescent="0.25">
      <c r="Q62" s="1"/>
    </row>
    <row r="63" spans="4:17" ht="21" customHeight="1" x14ac:dyDescent="0.25">
      <c r="Q63" s="1"/>
    </row>
    <row r="64" spans="4:17" ht="21" customHeight="1" x14ac:dyDescent="0.25">
      <c r="Q64" s="1"/>
    </row>
    <row r="65" spans="1:17" ht="21" customHeight="1" x14ac:dyDescent="0.25">
      <c r="Q65" s="1"/>
    </row>
    <row r="66" spans="1:17" ht="21" customHeight="1" x14ac:dyDescent="0.25">
      <c r="Q66" s="1"/>
    </row>
    <row r="67" spans="1:17" ht="21" customHeight="1" x14ac:dyDescent="0.25">
      <c r="Q67" s="1"/>
    </row>
    <row r="68" spans="1:17" ht="21" customHeight="1" x14ac:dyDescent="0.25"/>
    <row r="69" spans="1:17" ht="21" customHeight="1" x14ac:dyDescent="0.25"/>
    <row r="70" spans="1:17" ht="21" customHeight="1" x14ac:dyDescent="0.25"/>
    <row r="71" spans="1:17" ht="21" customHeight="1" x14ac:dyDescent="0.25"/>
    <row r="72" spans="1:17" s="6" customFormat="1" ht="21" customHeight="1" x14ac:dyDescent="0.25">
      <c r="A72" s="9"/>
      <c r="B72" s="27"/>
      <c r="Q72" s="9"/>
    </row>
    <row r="73" spans="1:17" s="6" customFormat="1" ht="21" customHeight="1" x14ac:dyDescent="0.25">
      <c r="A73" s="9"/>
      <c r="B73" s="27"/>
      <c r="Q73" s="9"/>
    </row>
    <row r="74" spans="1:17" s="6" customFormat="1" ht="21" customHeight="1" x14ac:dyDescent="0.25">
      <c r="A74" s="9"/>
      <c r="B74" s="27"/>
      <c r="Q74" s="9"/>
    </row>
    <row r="75" spans="1:17" s="6" customFormat="1" ht="21" customHeight="1" x14ac:dyDescent="0.25">
      <c r="A75" s="9"/>
      <c r="B75" s="27"/>
      <c r="Q75" s="9"/>
    </row>
    <row r="76" spans="1:17" s="6" customFormat="1" ht="21" customHeight="1" x14ac:dyDescent="0.25">
      <c r="A76" s="9"/>
      <c r="B76" s="27"/>
      <c r="Q76" s="9"/>
    </row>
    <row r="77" spans="1:17" s="6" customFormat="1" ht="21" customHeight="1" x14ac:dyDescent="0.25">
      <c r="A77" s="9"/>
      <c r="B77" s="27"/>
      <c r="Q77" s="9"/>
    </row>
    <row r="78" spans="1:17" s="6" customFormat="1" ht="21" customHeight="1" x14ac:dyDescent="0.25">
      <c r="A78" s="9"/>
      <c r="B78" s="27"/>
      <c r="Q78" s="9"/>
    </row>
    <row r="79" spans="1:17" s="6" customFormat="1" ht="21" customHeight="1" x14ac:dyDescent="0.25">
      <c r="A79" s="9"/>
      <c r="B79" s="27"/>
      <c r="Q79" s="9"/>
    </row>
    <row r="80" spans="1:17" s="6" customFormat="1" ht="21" customHeight="1" x14ac:dyDescent="0.25">
      <c r="A80" s="9"/>
      <c r="B80" s="27"/>
      <c r="Q80" s="9"/>
    </row>
    <row r="81" spans="1:17" s="6" customFormat="1" ht="21" customHeight="1" x14ac:dyDescent="0.25">
      <c r="A81" s="9"/>
      <c r="B81" s="27"/>
      <c r="Q81" s="9"/>
    </row>
    <row r="82" spans="1:17" s="6" customFormat="1" ht="21" customHeight="1" x14ac:dyDescent="0.25">
      <c r="B82" s="27"/>
      <c r="Q82" s="9"/>
    </row>
    <row r="83" spans="1:17" s="6" customFormat="1" ht="21" customHeight="1" x14ac:dyDescent="0.25">
      <c r="B83" s="27"/>
      <c r="Q83" s="9"/>
    </row>
    <row r="84" spans="1:17" s="6" customFormat="1" ht="21" customHeight="1" x14ac:dyDescent="0.25">
      <c r="B84" s="27"/>
      <c r="Q84" s="9"/>
    </row>
    <row r="85" spans="1:17" s="6" customFormat="1" ht="21" customHeight="1" x14ac:dyDescent="0.25">
      <c r="B85" s="27"/>
      <c r="Q85" s="9"/>
    </row>
    <row r="86" spans="1:17" s="6" customFormat="1" ht="21" customHeight="1" x14ac:dyDescent="0.25">
      <c r="B86" s="27"/>
      <c r="Q86" s="9"/>
    </row>
    <row r="87" spans="1:17" s="6" customFormat="1" ht="21" customHeight="1" x14ac:dyDescent="0.25">
      <c r="B87" s="27"/>
      <c r="Q87" s="9"/>
    </row>
    <row r="88" spans="1:17" s="6" customFormat="1" ht="21" customHeight="1" x14ac:dyDescent="0.25">
      <c r="B88" s="27"/>
      <c r="Q88" s="9"/>
    </row>
    <row r="89" spans="1:17" s="6" customFormat="1" ht="21" customHeight="1" x14ac:dyDescent="0.25">
      <c r="B89" s="27"/>
      <c r="Q89" s="9"/>
    </row>
    <row r="90" spans="1:17" s="6" customFormat="1" ht="21" customHeight="1" x14ac:dyDescent="0.25">
      <c r="B90" s="27"/>
      <c r="Q90" s="9"/>
    </row>
    <row r="91" spans="1:17" s="6" customFormat="1" ht="21" customHeight="1" x14ac:dyDescent="0.25">
      <c r="B91" s="27"/>
      <c r="Q91" s="9"/>
    </row>
    <row r="92" spans="1:17" s="6" customFormat="1" ht="21" customHeight="1" x14ac:dyDescent="0.25">
      <c r="B92" s="27"/>
      <c r="Q92" s="9"/>
    </row>
    <row r="93" spans="1:17" s="6" customFormat="1" ht="21" customHeight="1" x14ac:dyDescent="0.25">
      <c r="B93" s="27"/>
      <c r="Q93" s="9"/>
    </row>
    <row r="94" spans="1:17" s="6" customFormat="1" ht="21" customHeight="1" x14ac:dyDescent="0.25">
      <c r="B94" s="27"/>
      <c r="Q94" s="9"/>
    </row>
    <row r="95" spans="1:17" s="6" customFormat="1" ht="21" customHeight="1" x14ac:dyDescent="0.25">
      <c r="B95" s="27"/>
      <c r="Q95" s="9"/>
    </row>
    <row r="96" spans="1:17" s="6" customFormat="1" ht="21" customHeight="1" x14ac:dyDescent="0.25">
      <c r="B96" s="27"/>
      <c r="Q96" s="9"/>
    </row>
    <row r="97" spans="2:17" s="6" customFormat="1" ht="21" customHeight="1" x14ac:dyDescent="0.25">
      <c r="B97" s="27"/>
      <c r="Q97" s="9"/>
    </row>
    <row r="98" spans="2:17" s="6" customFormat="1" ht="21" customHeight="1" x14ac:dyDescent="0.25">
      <c r="B98" s="27"/>
      <c r="Q98" s="9"/>
    </row>
    <row r="99" spans="2:17" s="6" customFormat="1" ht="21" customHeight="1" x14ac:dyDescent="0.25">
      <c r="B99" s="27"/>
      <c r="Q99" s="9"/>
    </row>
    <row r="100" spans="2:17" s="6" customFormat="1" ht="21" customHeight="1" x14ac:dyDescent="0.25">
      <c r="B100" s="27"/>
      <c r="Q100" s="9"/>
    </row>
    <row r="101" spans="2:17" s="6" customFormat="1" ht="21" customHeight="1" x14ac:dyDescent="0.25">
      <c r="B101" s="27"/>
      <c r="Q101" s="9"/>
    </row>
    <row r="102" spans="2:17" s="6" customFormat="1" ht="21" customHeight="1" x14ac:dyDescent="0.25">
      <c r="B102" s="27"/>
      <c r="Q102" s="9"/>
    </row>
    <row r="103" spans="2:17" s="6" customFormat="1" ht="21" customHeight="1" x14ac:dyDescent="0.25">
      <c r="B103" s="27"/>
      <c r="Q103" s="9"/>
    </row>
    <row r="104" spans="2:17" s="6" customFormat="1" ht="21" customHeight="1" x14ac:dyDescent="0.25">
      <c r="B104" s="27"/>
      <c r="Q104" s="9"/>
    </row>
    <row r="105" spans="2:17" ht="21" customHeight="1" x14ac:dyDescent="0.25"/>
    <row r="106" spans="2:17" ht="21" customHeight="1" x14ac:dyDescent="0.25"/>
    <row r="107" spans="2:17" ht="21" customHeight="1" x14ac:dyDescent="0.25"/>
    <row r="108" spans="2:17" ht="21" customHeight="1" x14ac:dyDescent="0.25"/>
    <row r="109" spans="2:17" ht="21" customHeight="1" x14ac:dyDescent="0.25"/>
    <row r="110" spans="2:17" ht="21" customHeight="1" x14ac:dyDescent="0.25"/>
    <row r="111" spans="2:17" ht="21" customHeight="1" x14ac:dyDescent="0.25"/>
    <row r="112" spans="2:17" ht="21" customHeight="1" x14ac:dyDescent="0.25"/>
    <row r="113" ht="21" customHeight="1" x14ac:dyDescent="0.25"/>
    <row r="114" ht="21" customHeight="1" x14ac:dyDescent="0.25"/>
  </sheetData>
  <mergeCells count="17">
    <mergeCell ref="A46:A47"/>
    <mergeCell ref="A30:A31"/>
    <mergeCell ref="A33:A35"/>
    <mergeCell ref="A36:B36"/>
    <mergeCell ref="A37:A39"/>
    <mergeCell ref="A40:A41"/>
    <mergeCell ref="A42:A45"/>
    <mergeCell ref="A5:A10"/>
    <mergeCell ref="D5:Q5"/>
    <mergeCell ref="B6:B10"/>
    <mergeCell ref="A11:A14"/>
    <mergeCell ref="Q11:Q47"/>
    <mergeCell ref="A15:A16"/>
    <mergeCell ref="A17:A19"/>
    <mergeCell ref="A20:B20"/>
    <mergeCell ref="A21:A24"/>
    <mergeCell ref="A25:A29"/>
  </mergeCells>
  <pageMargins left="0.23622047244094491" right="0.23622047244094491" top="0.35433070866141736" bottom="0.35433070866141736" header="0.19685039370078741" footer="0.19685039370078741"/>
  <pageSetup paperSize="8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sqref="A1:A1048576"/>
    </sheetView>
  </sheetViews>
  <sheetFormatPr defaultRowHeight="13.2" x14ac:dyDescent="0.25"/>
  <cols>
    <col min="1" max="1" width="18.77734375" style="70" bestFit="1" customWidth="1"/>
    <col min="2" max="2" width="12.33203125" style="68" customWidth="1"/>
    <col min="3" max="3" width="34.6640625" style="72" customWidth="1"/>
    <col min="4" max="16384" width="8.88671875" style="68"/>
  </cols>
  <sheetData>
    <row r="1" spans="1:3" ht="13.8" thickBot="1" x14ac:dyDescent="0.3">
      <c r="A1" s="69">
        <v>42737</v>
      </c>
      <c r="B1" s="67" t="s">
        <v>79</v>
      </c>
      <c r="C1" s="71" t="s">
        <v>91</v>
      </c>
    </row>
    <row r="2" spans="1:3" ht="13.8" thickBot="1" x14ac:dyDescent="0.3">
      <c r="A2" s="69">
        <v>42839</v>
      </c>
      <c r="B2" s="67" t="s">
        <v>87</v>
      </c>
      <c r="C2" s="71" t="s">
        <v>88</v>
      </c>
    </row>
    <row r="4" spans="1:3" ht="13.8" thickBot="1" x14ac:dyDescent="0.3">
      <c r="A4" s="69">
        <v>42842</v>
      </c>
      <c r="B4" s="67" t="s">
        <v>79</v>
      </c>
      <c r="C4" s="71" t="s">
        <v>89</v>
      </c>
    </row>
    <row r="6" spans="1:3" ht="13.8" thickBot="1" x14ac:dyDescent="0.3">
      <c r="A6" s="69">
        <v>42856</v>
      </c>
      <c r="B6" s="67" t="s">
        <v>79</v>
      </c>
      <c r="C6" s="71" t="s">
        <v>80</v>
      </c>
    </row>
    <row r="7" spans="1:3" ht="13.8" thickBot="1" x14ac:dyDescent="0.3">
      <c r="A7" s="69">
        <v>42884</v>
      </c>
      <c r="B7" s="67" t="s">
        <v>79</v>
      </c>
      <c r="C7" s="71" t="s">
        <v>81</v>
      </c>
    </row>
    <row r="8" spans="1:3" ht="13.8" thickBot="1" x14ac:dyDescent="0.3">
      <c r="A8" s="69">
        <v>42975</v>
      </c>
      <c r="B8" s="67" t="s">
        <v>79</v>
      </c>
      <c r="C8" s="71" t="s">
        <v>82</v>
      </c>
    </row>
    <row r="9" spans="1:3" ht="13.8" thickBot="1" x14ac:dyDescent="0.3">
      <c r="A9" s="69">
        <v>43094</v>
      </c>
      <c r="B9" s="67" t="s">
        <v>79</v>
      </c>
      <c r="C9" s="71" t="s">
        <v>83</v>
      </c>
    </row>
    <row r="10" spans="1:3" ht="13.8" thickBot="1" x14ac:dyDescent="0.3">
      <c r="A10" s="69">
        <v>43095</v>
      </c>
      <c r="B10" s="67" t="s">
        <v>84</v>
      </c>
      <c r="C10" s="71" t="s">
        <v>85</v>
      </c>
    </row>
    <row r="11" spans="1:3" ht="13.8" thickBot="1" x14ac:dyDescent="0.3">
      <c r="A11" s="69">
        <v>42736</v>
      </c>
      <c r="B11" s="67" t="s">
        <v>79</v>
      </c>
      <c r="C11" s="71" t="s">
        <v>86</v>
      </c>
    </row>
    <row r="12" spans="1:3" ht="13.8" thickBot="1" x14ac:dyDescent="0.3">
      <c r="A12" s="69">
        <v>42824</v>
      </c>
      <c r="B12" s="67" t="s">
        <v>87</v>
      </c>
      <c r="C12" s="71" t="s">
        <v>88</v>
      </c>
    </row>
    <row r="13" spans="1:3" ht="13.8" thickBot="1" x14ac:dyDescent="0.3">
      <c r="A13" s="69">
        <v>42827</v>
      </c>
      <c r="B13" s="67" t="s">
        <v>79</v>
      </c>
      <c r="C13" s="71" t="s">
        <v>89</v>
      </c>
    </row>
    <row r="14" spans="1:3" ht="13.8" thickBot="1" x14ac:dyDescent="0.3">
      <c r="A14" s="69">
        <v>42862</v>
      </c>
      <c r="B14" s="67" t="s">
        <v>79</v>
      </c>
      <c r="C14" s="71" t="s">
        <v>80</v>
      </c>
    </row>
    <row r="15" spans="1:3" ht="13.8" thickBot="1" x14ac:dyDescent="0.3">
      <c r="A15" s="69">
        <v>42883</v>
      </c>
      <c r="B15" s="67" t="s">
        <v>79</v>
      </c>
      <c r="C15" s="71" t="s">
        <v>81</v>
      </c>
    </row>
    <row r="16" spans="1:3" ht="13.8" thickBot="1" x14ac:dyDescent="0.3">
      <c r="A16" s="69">
        <v>42974</v>
      </c>
      <c r="B16" s="67" t="s">
        <v>79</v>
      </c>
      <c r="C16" s="71" t="s">
        <v>82</v>
      </c>
    </row>
    <row r="17" spans="1:3" ht="13.8" thickBot="1" x14ac:dyDescent="0.3">
      <c r="A17" s="69">
        <v>43094</v>
      </c>
      <c r="B17" s="67" t="s">
        <v>84</v>
      </c>
      <c r="C17" s="71" t="s">
        <v>83</v>
      </c>
    </row>
    <row r="18" spans="1:3" ht="13.8" thickBot="1" x14ac:dyDescent="0.3">
      <c r="A18" s="69">
        <v>43095</v>
      </c>
      <c r="B18" s="67" t="s">
        <v>90</v>
      </c>
      <c r="C18" s="71" t="s">
        <v>85</v>
      </c>
    </row>
    <row r="19" spans="1:3" ht="13.8" thickBot="1" x14ac:dyDescent="0.3">
      <c r="A19" s="69">
        <v>43101</v>
      </c>
      <c r="B19" s="67" t="s">
        <v>79</v>
      </c>
      <c r="C19" s="71" t="s">
        <v>109</v>
      </c>
    </row>
    <row r="20" spans="1:3" ht="13.8" thickBot="1" x14ac:dyDescent="0.3">
      <c r="A20" s="69">
        <v>43189</v>
      </c>
      <c r="B20" s="67" t="s">
        <v>87</v>
      </c>
      <c r="C20" s="71" t="s">
        <v>88</v>
      </c>
    </row>
    <row r="21" spans="1:3" ht="13.8" thickBot="1" x14ac:dyDescent="0.3">
      <c r="A21" s="69">
        <v>43192</v>
      </c>
      <c r="B21" s="67" t="s">
        <v>79</v>
      </c>
      <c r="C21" s="71" t="s">
        <v>89</v>
      </c>
    </row>
    <row r="22" spans="1:3" ht="13.8" thickBot="1" x14ac:dyDescent="0.3">
      <c r="A22" s="69">
        <v>43227</v>
      </c>
      <c r="B22" s="67" t="s">
        <v>79</v>
      </c>
      <c r="C22" s="71" t="s">
        <v>110</v>
      </c>
    </row>
    <row r="23" spans="1:3" ht="13.8" thickBot="1" x14ac:dyDescent="0.3">
      <c r="A23" s="69">
        <v>43248</v>
      </c>
      <c r="B23" s="67" t="s">
        <v>79</v>
      </c>
      <c r="C23" s="71" t="s">
        <v>111</v>
      </c>
    </row>
    <row r="24" spans="1:3" ht="13.8" thickBot="1" x14ac:dyDescent="0.3">
      <c r="A24" s="69">
        <v>42974</v>
      </c>
      <c r="B24" s="67" t="s">
        <v>79</v>
      </c>
      <c r="C24" s="71" t="s">
        <v>112</v>
      </c>
    </row>
    <row r="25" spans="1:3" ht="13.8" thickBot="1" x14ac:dyDescent="0.3">
      <c r="A25" s="69">
        <v>43459</v>
      </c>
      <c r="B25" s="67" t="s">
        <v>84</v>
      </c>
      <c r="C25" s="71" t="s">
        <v>83</v>
      </c>
    </row>
    <row r="26" spans="1:3" ht="13.8" thickBot="1" x14ac:dyDescent="0.3">
      <c r="A26" s="69">
        <v>43460</v>
      </c>
      <c r="B26" s="67" t="s">
        <v>90</v>
      </c>
      <c r="C26" s="71" t="s">
        <v>85</v>
      </c>
    </row>
  </sheetData>
  <hyperlinks>
    <hyperlink ref="C19" r:id="rId1" tooltip="New Year's Day: Further information" display="http://www.calendarpedia.co.uk/bank-holidays/new-years-day.html"/>
    <hyperlink ref="C20" r:id="rId2" tooltip="Good Friday: Further information" display="http://www.calendarpedia.co.uk/bank-holidays/good-friday.html"/>
    <hyperlink ref="C21" r:id="rId3" tooltip="Easter Monday: Further information" display="http://www.calendarpedia.co.uk/bank-holidays/easter-monday.html"/>
    <hyperlink ref="C22" r:id="rId4" tooltip="Early May Bank Holiday (May Day): Further information" display="http://www.calendarpedia.co.uk/bank-holidays/early-may-bank-holiday.html"/>
    <hyperlink ref="C23" r:id="rId5" tooltip="Spring Bank Holiday: Further information" display="http://www.calendarpedia.co.uk/bank-holidays/spring-bank-holiday.html"/>
    <hyperlink ref="C24" r:id="rId6" tooltip="August Bank Holiday: Further information" display="http://www.calendarpedia.co.uk/bank-holidays/august-bank-holiday.html"/>
    <hyperlink ref="C25" r:id="rId7" tooltip="Christmas Day: Further information" display="http://www.calendarpedia.co.uk/bank-holidays/christmas-day.html"/>
    <hyperlink ref="C26" r:id="rId8" tooltip="Boxing Day: Further information" display="http://www.calendarpedia.co.uk/bank-holidays/boxing-day.htm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Monthly Timetable</vt:lpstr>
      <vt:lpstr>Holidays</vt:lpstr>
      <vt:lpstr>HOLS</vt:lpstr>
      <vt:lpstr>'Monthly Timetable'!Print_Area</vt:lpstr>
    </vt:vector>
  </TitlesOfParts>
  <Company>ICT Shared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quentin.symington@beh-mht.nhs.uk</dc:creator>
  <cp:lastModifiedBy>Administrator</cp:lastModifiedBy>
  <cp:lastPrinted>2016-12-15T10:26:22Z</cp:lastPrinted>
  <dcterms:created xsi:type="dcterms:W3CDTF">2011-09-19T08:46:43Z</dcterms:created>
  <dcterms:modified xsi:type="dcterms:W3CDTF">2017-04-24T15:44:14Z</dcterms:modified>
</cp:coreProperties>
</file>